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03"/>
  </bookViews>
  <sheets>
    <sheet name="BBA II" sheetId="22" r:id="rId1"/>
    <sheet name="BCOM II" sheetId="21" r:id="rId2"/>
    <sheet name="BA-II-A" sheetId="23" r:id="rId3"/>
    <sheet name="BA-II-B" sheetId="20" r:id="rId4"/>
    <sheet name="BBA IV" sheetId="9" r:id="rId5"/>
    <sheet name="BCom IV" sheetId="10" r:id="rId6"/>
    <sheet name="BA IV" sheetId="11" r:id="rId7"/>
    <sheet name="BBA VI" sheetId="6" r:id="rId8"/>
    <sheet name="BCom VI" sheetId="7" r:id="rId9"/>
    <sheet name="BA VI" sheetId="8" r:id="rId10"/>
    <sheet name="BBA VIII" sheetId="1" r:id="rId11"/>
    <sheet name="BCom VIII" sheetId="4" r:id="rId12"/>
    <sheet name="BA VIII" sheetId="5" r:id="rId13"/>
    <sheet name="BBA-X" sheetId="17" r:id="rId14"/>
    <sheet name="BCom-X" sheetId="18" r:id="rId15"/>
    <sheet name="BA-X" sheetId="13" r:id="rId16"/>
    <sheet name="BBA X" sheetId="16" state="hidden" r:id="rId17"/>
    <sheet name="BCom X" sheetId="15" state="hidden" r:id="rId18"/>
    <sheet name="BA X" sheetId="14" state="hidden" r:id="rId19"/>
    <sheet name="SUBJECT" sheetId="19" state="hidden" r:id="rId20"/>
    <sheet name="Sheet1" sheetId="24" state="hidden" r:id="rId21"/>
  </sheets>
  <calcPr calcId="124519"/>
</workbook>
</file>

<file path=xl/calcChain.xml><?xml version="1.0" encoding="utf-8"?>
<calcChain xmlns="http://schemas.openxmlformats.org/spreadsheetml/2006/main">
  <c r="M7" i="13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6"/>
  <c r="M9" i="18"/>
  <c r="M10"/>
  <c r="M11"/>
  <c r="M12"/>
  <c r="M13"/>
  <c r="M14"/>
  <c r="M15"/>
  <c r="M16"/>
  <c r="M17"/>
  <c r="M18"/>
  <c r="M19"/>
  <c r="M20"/>
  <c r="M21"/>
  <c r="M22"/>
  <c r="M23"/>
  <c r="M8"/>
  <c r="M10" i="17"/>
  <c r="M11"/>
  <c r="M12"/>
  <c r="M13"/>
  <c r="M14"/>
  <c r="M9"/>
  <c r="M7" i="5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6"/>
  <c r="M7" i="4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6"/>
  <c r="M7" i="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6"/>
  <c r="M7" i="8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"/>
  <c r="M7" i="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6"/>
  <c r="M7" i="6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6"/>
  <c r="O7" i="1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6"/>
  <c r="O7" i="10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6"/>
  <c r="O7" i="9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6"/>
  <c r="O7" i="20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6"/>
  <c r="O7" i="23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"/>
  <c r="O7" i="2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6"/>
  <c r="O7" i="22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6"/>
  <c r="J7" i="13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6"/>
  <c r="J9" i="18"/>
  <c r="J10"/>
  <c r="J11"/>
  <c r="J12"/>
  <c r="J13"/>
  <c r="J14"/>
  <c r="J15"/>
  <c r="J16"/>
  <c r="J17"/>
  <c r="J18"/>
  <c r="J19"/>
  <c r="J20"/>
  <c r="J21"/>
  <c r="J22"/>
  <c r="J23"/>
  <c r="J8"/>
  <c r="H9"/>
  <c r="H10"/>
  <c r="H11"/>
  <c r="H12"/>
  <c r="H13"/>
  <c r="H14"/>
  <c r="H15"/>
  <c r="H16"/>
  <c r="H17"/>
  <c r="H18"/>
  <c r="H19"/>
  <c r="H20"/>
  <c r="H21"/>
  <c r="H22"/>
  <c r="H23"/>
  <c r="H8"/>
  <c r="F9"/>
  <c r="F10"/>
  <c r="F11"/>
  <c r="F12"/>
  <c r="F13"/>
  <c r="F14"/>
  <c r="F15"/>
  <c r="F16"/>
  <c r="F17"/>
  <c r="F18"/>
  <c r="F19"/>
  <c r="F20"/>
  <c r="F21"/>
  <c r="F22"/>
  <c r="F23"/>
  <c r="F8"/>
  <c r="D9"/>
  <c r="D10"/>
  <c r="D11"/>
  <c r="D12"/>
  <c r="D13"/>
  <c r="D14"/>
  <c r="D15"/>
  <c r="D16"/>
  <c r="D17"/>
  <c r="D18"/>
  <c r="D19"/>
  <c r="D20"/>
  <c r="D21"/>
  <c r="D22"/>
  <c r="D23"/>
  <c r="D8"/>
  <c r="J10" i="17"/>
  <c r="J11"/>
  <c r="J12"/>
  <c r="J13"/>
  <c r="J14"/>
  <c r="J9"/>
  <c r="H10"/>
  <c r="H11"/>
  <c r="H12"/>
  <c r="H13"/>
  <c r="H14"/>
  <c r="H9"/>
  <c r="F10"/>
  <c r="F11"/>
  <c r="F12"/>
  <c r="F13"/>
  <c r="F14"/>
  <c r="F9"/>
  <c r="D10"/>
  <c r="D11"/>
  <c r="D12"/>
  <c r="D13"/>
  <c r="D14"/>
  <c r="D9"/>
  <c r="J7" i="5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J7" i="4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6"/>
  <c r="J7" i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6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6"/>
  <c r="J7" i="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"/>
  <c r="J7" i="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J7" i="6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6"/>
  <c r="L7" i="1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6"/>
  <c r="L7" i="1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L7" i="9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6"/>
  <c r="L7" i="2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6"/>
  <c r="L7" i="23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"/>
  <c r="L7" i="2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6"/>
  <c r="L7" i="2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6"/>
</calcChain>
</file>

<file path=xl/sharedStrings.xml><?xml version="1.0" encoding="utf-8"?>
<sst xmlns="http://schemas.openxmlformats.org/spreadsheetml/2006/main" count="1468" uniqueCount="903">
  <si>
    <t>KINLEY YANZOM</t>
  </si>
  <si>
    <t>TENZING YANGZOM</t>
  </si>
  <si>
    <t>SONAM PELDEN</t>
  </si>
  <si>
    <t>RIDDHIMAN DEB</t>
  </si>
  <si>
    <t>SAYAN CHAKRABORTY</t>
  </si>
  <si>
    <t>ANKITA NANDY</t>
  </si>
  <si>
    <t>NATASHA BOMZAN</t>
  </si>
  <si>
    <t>ABHIRUP BHATTACHARJEE</t>
  </si>
  <si>
    <t>MOUSHOMI CHAKRABORTY</t>
  </si>
  <si>
    <t>KAUSHIKI</t>
  </si>
  <si>
    <t>NISHANT PRADHAN</t>
  </si>
  <si>
    <t>SANGITA BARO</t>
  </si>
  <si>
    <t>RAJ KUMAR MAJHI</t>
  </si>
  <si>
    <t>PRIYA SINGH</t>
  </si>
  <si>
    <t>SURABHI SARKAR</t>
  </si>
  <si>
    <t>PRIYA GIRI</t>
  </si>
  <si>
    <t>LHAKI CHODEN</t>
  </si>
  <si>
    <t>RANAJOY MODAK</t>
  </si>
  <si>
    <t>MD ABDUL ALIM SARKAR</t>
  </si>
  <si>
    <t>MUKUNDA Kr. DAS</t>
  </si>
  <si>
    <t>ROHIT SARKAR</t>
  </si>
  <si>
    <t>RUCHIRA MANNA</t>
  </si>
  <si>
    <t>PALLABI SAHA</t>
  </si>
  <si>
    <t>AMIT SAHA</t>
  </si>
  <si>
    <t>RAJIV GHATANI</t>
  </si>
  <si>
    <t>DIWAS RAI</t>
  </si>
  <si>
    <t>CHANDRAKANT SHARMA</t>
  </si>
  <si>
    <t>RICHA GOYEL</t>
  </si>
  <si>
    <t>PRITIKA SARAF</t>
  </si>
  <si>
    <t>MEGHA AGARWAL</t>
  </si>
  <si>
    <t>THINLEY YUDEN</t>
  </si>
  <si>
    <t>NIDHI GOYEL</t>
  </si>
  <si>
    <t>PRASHA GARG</t>
  </si>
  <si>
    <t>SUDHA GUPTA</t>
  </si>
  <si>
    <t>ATRAYEE GHOSH</t>
  </si>
  <si>
    <t>JIGME DORJI</t>
  </si>
  <si>
    <t>SANJIT LOHAR</t>
  </si>
  <si>
    <t>MINATY GOYAL</t>
  </si>
  <si>
    <t>ROUSHAN AARA</t>
  </si>
  <si>
    <t>JAFIULLAH ANSARI</t>
  </si>
  <si>
    <t>JANGCHU DORJI</t>
  </si>
  <si>
    <t>SONAM TOBGAY</t>
  </si>
  <si>
    <t>RAJESHWI PRADHAN</t>
  </si>
  <si>
    <t>KEZANG TENZIN</t>
  </si>
  <si>
    <t>TSHERING DORJI</t>
  </si>
  <si>
    <t>PRIYA CHOUDHURY</t>
  </si>
  <si>
    <t>DIPU TAMANG</t>
  </si>
  <si>
    <t>PEMA CHOGYEL</t>
  </si>
  <si>
    <t>ANURAG CHHETRI</t>
  </si>
  <si>
    <t>AMIYADEEP DEY</t>
  </si>
  <si>
    <t>ABHIPRIYA DAS</t>
  </si>
  <si>
    <t>PRERNA LAMA</t>
  </si>
  <si>
    <t>DAWA DEMA</t>
  </si>
  <si>
    <t>KINGA WANGMO</t>
  </si>
  <si>
    <t>SUMAIYA PARVIN</t>
  </si>
  <si>
    <t>ROMISHA GURUNG</t>
  </si>
  <si>
    <t>PRIYA MANGAR</t>
  </si>
  <si>
    <t>ARBIND RAI</t>
  </si>
  <si>
    <t>BIPEN THAPA</t>
  </si>
  <si>
    <t>ROSHNI PRASAD</t>
  </si>
  <si>
    <t>MARIAGORETTI KALIKOTEY</t>
  </si>
  <si>
    <t>MEGHAWATI GURUNG</t>
  </si>
  <si>
    <t>SONAM SHERPA</t>
  </si>
  <si>
    <t>SIKHA DAS</t>
  </si>
  <si>
    <t>AHMED HASAN MOSSAIB</t>
  </si>
  <si>
    <t>KAMAL ANWAR</t>
  </si>
  <si>
    <t>RUSAT BLON</t>
  </si>
  <si>
    <t>CHINJU YOLMO</t>
  </si>
  <si>
    <t>KARMA DUPCHU</t>
  </si>
  <si>
    <t>PAROMITA SARKAR</t>
  </si>
  <si>
    <t>NEVIDITA LAMA</t>
  </si>
  <si>
    <t>NIDHI BHARTI</t>
  </si>
  <si>
    <t>PEMA KINLEY</t>
  </si>
  <si>
    <t>SHERAP PALDEN BHUTIA</t>
  </si>
  <si>
    <t>PRESTEEN SINGHA ROY</t>
  </si>
  <si>
    <t>TASHI NORBU</t>
  </si>
  <si>
    <t>PEMA DORJI</t>
  </si>
  <si>
    <t>DIGANTA ROY</t>
  </si>
  <si>
    <t>NISCHAL THEENGH</t>
  </si>
  <si>
    <t>TASHI DORJI</t>
  </si>
  <si>
    <t>CHENCHO DORJI</t>
  </si>
  <si>
    <t>BIKASH CHAURASIA</t>
  </si>
  <si>
    <t>KIRAN DOLLY</t>
  </si>
  <si>
    <t>VIVEK GUPTA</t>
  </si>
  <si>
    <t>PREYAS HALDAR</t>
  </si>
  <si>
    <t>ABHINAV AGARWAL</t>
  </si>
  <si>
    <t>PRABHAT KUMAR SINGH</t>
  </si>
  <si>
    <t>ANKITA JHA</t>
  </si>
  <si>
    <t>ARGHYADEEP NAG</t>
  </si>
  <si>
    <t>AZAL ALI RIZVI</t>
  </si>
  <si>
    <t>MAYANKO ROY</t>
  </si>
  <si>
    <t>KARISHMA GUPTA</t>
  </si>
  <si>
    <t>RITESH PRASAD</t>
  </si>
  <si>
    <t>MANI KUMAR PRADHAN</t>
  </si>
  <si>
    <t>NEEHA GURUNG</t>
  </si>
  <si>
    <t>MAMTA RAI</t>
  </si>
  <si>
    <t>SOVIT SUBBA</t>
  </si>
  <si>
    <t>PRIYANKA TAMANG</t>
  </si>
  <si>
    <t>ANDREW LEPCHA</t>
  </si>
  <si>
    <t>NITESH PRASAD</t>
  </si>
  <si>
    <t>PALASH CHOWDHURY</t>
  </si>
  <si>
    <t>SAYAN CHOWDHURY</t>
  </si>
  <si>
    <t>SUMAN SARKAR</t>
  </si>
  <si>
    <t>URMILA SHARMA</t>
  </si>
  <si>
    <t>JAIDEO PRASAD SAH</t>
  </si>
  <si>
    <t>SAROWAR SHARMA</t>
  </si>
  <si>
    <t>MANISH RANA</t>
  </si>
  <si>
    <t>PRAKASH KUMAR PRASAD</t>
  </si>
  <si>
    <t>SANGHAMITA DUTTA</t>
  </si>
  <si>
    <t>MANISHA DAS</t>
  </si>
  <si>
    <t>RAJU SHARMA</t>
  </si>
  <si>
    <t>SUKANYA GHOSH</t>
  </si>
  <si>
    <t>NIHAL JAISWAL</t>
  </si>
  <si>
    <t>DIKSHA RAI</t>
  </si>
  <si>
    <t>PHURBA WANGDI</t>
  </si>
  <si>
    <t>PRISKA RAI</t>
  </si>
  <si>
    <t>RABINDRA NATH ADHIKARI</t>
  </si>
  <si>
    <t>SANGAY DAWA</t>
  </si>
  <si>
    <t>GAURAV CHANDA</t>
  </si>
  <si>
    <t>SAWET RAI</t>
  </si>
  <si>
    <t>SHAH ALI UL HAQUE</t>
  </si>
  <si>
    <t>SUMAN KHATOON</t>
  </si>
  <si>
    <t>ARUNJIT DUTTA</t>
  </si>
  <si>
    <t>ARJUN DAS</t>
  </si>
  <si>
    <t>TIRTHARAJ BHOWMIK</t>
  </si>
  <si>
    <t>PRAVIN AGARWAL</t>
  </si>
  <si>
    <t>SANDIP Kr. SINGH</t>
  </si>
  <si>
    <t>MUKESH SINGH</t>
  </si>
  <si>
    <t>ANKITA PAUL</t>
  </si>
  <si>
    <t>MRINMOY DUTTA</t>
  </si>
  <si>
    <t>SHARWAN KUMAR AGARWAL</t>
  </si>
  <si>
    <t>PREKSHA SURANA</t>
  </si>
  <si>
    <t>SUSHMA GUPTA</t>
  </si>
  <si>
    <t>RAKSHA MUKHIA</t>
  </si>
  <si>
    <t>PRITHA CHAKRABORTY</t>
  </si>
  <si>
    <t>DIKKI GURUNG</t>
  </si>
  <si>
    <t>CHANDESHWAR SHARMA</t>
  </si>
  <si>
    <t>PANKAJ AGARWAL</t>
  </si>
  <si>
    <t>KHUSBOO KUMARI GUPTA</t>
  </si>
  <si>
    <t>JIBAN BARMAN</t>
  </si>
  <si>
    <t>KULDEEP GHOSH</t>
  </si>
  <si>
    <t>SUBHAM DUTTA</t>
  </si>
  <si>
    <t>PEMA CHEKI</t>
  </si>
  <si>
    <t>DEEPISHA GUPTA</t>
  </si>
  <si>
    <t>ASIK EKBAL</t>
  </si>
  <si>
    <t>MONIKA THAPA</t>
  </si>
  <si>
    <t>SANGAY CHOPEL BHUTIA</t>
  </si>
  <si>
    <t>ASHNA THAPA</t>
  </si>
  <si>
    <t>BIVAASH DEWAN</t>
  </si>
  <si>
    <t>SWARNALI DAS</t>
  </si>
  <si>
    <t>PRIYANKA RAI</t>
  </si>
  <si>
    <t>SATYAM GAZMER</t>
  </si>
  <si>
    <t>GOBINDO ROY</t>
  </si>
  <si>
    <t>ASWINI GHATANI</t>
  </si>
  <si>
    <t>DHANANJOY ROY</t>
  </si>
  <si>
    <t>UPAMA DUTTA</t>
  </si>
  <si>
    <t>GARGI MUKHERJEE</t>
  </si>
  <si>
    <t>MAMIYA GUPTA</t>
  </si>
  <si>
    <t>PRIYA ROY</t>
  </si>
  <si>
    <t>RAUNAQUE PERWEEN</t>
  </si>
  <si>
    <t>SUPRIYA RAI</t>
  </si>
  <si>
    <t>KABITA MANGAR</t>
  </si>
  <si>
    <t>SATYAM GURUNG</t>
  </si>
  <si>
    <t>PINKI SARKAR</t>
  </si>
  <si>
    <t>TAPAN BARMAN</t>
  </si>
  <si>
    <t>PUJA GUPTA</t>
  </si>
  <si>
    <t>PRAVESH RAI</t>
  </si>
  <si>
    <t>ANUPRITI SORENG</t>
  </si>
  <si>
    <t>JULINA LIMBU</t>
  </si>
  <si>
    <t>SHEETAL TAMANG</t>
  </si>
  <si>
    <t>PRAVAT KUMAR JHA</t>
  </si>
  <si>
    <t>PRIYANKA ROY</t>
  </si>
  <si>
    <t>SANGAM SASHANKAR</t>
  </si>
  <si>
    <t>ROHAN DHUNGANA</t>
  </si>
  <si>
    <t>HERU KM NEWAR</t>
  </si>
  <si>
    <t>SUJATA CHOUDHARY</t>
  </si>
  <si>
    <t>ANOWAR HOSSAIN</t>
  </si>
  <si>
    <t>KRITTIKA NAMA SARMA</t>
  </si>
  <si>
    <t>RANJAN KUMAR RAY</t>
  </si>
  <si>
    <t>SRISTI GAZMER</t>
  </si>
  <si>
    <t>SURAJ SONAR</t>
  </si>
  <si>
    <t>HARKHAWARDHAN GOGOI</t>
  </si>
  <si>
    <t>SUBHAM GUPTA</t>
  </si>
  <si>
    <t>DEBATRI BHATTACHARYA</t>
  </si>
  <si>
    <t>ANMOL CHETTRI</t>
  </si>
  <si>
    <t>IBTESAM BANO</t>
  </si>
  <si>
    <t>KARTIK MAJUMDAR</t>
  </si>
  <si>
    <t>APARNA SHARMA</t>
  </si>
  <si>
    <t>SIKHA AGARWAL</t>
  </si>
  <si>
    <t>RAKESH CHAKRABORTY</t>
  </si>
  <si>
    <t>SANGITA SINGHA</t>
  </si>
  <si>
    <t>AISHU GURUNG</t>
  </si>
  <si>
    <t>CHANDA JHA</t>
  </si>
  <si>
    <t>TASHI WANGCHUK</t>
  </si>
  <si>
    <t>MANITA KUMARI PRASAD</t>
  </si>
  <si>
    <t>CHANDAN PRASAD</t>
  </si>
  <si>
    <t>YANGZILA TAMANG</t>
  </si>
  <si>
    <t>KISHOR RAI</t>
  </si>
  <si>
    <t>MAHANANDA TAMANG</t>
  </si>
  <si>
    <t>ABHILASH KALIKOTEY</t>
  </si>
  <si>
    <t>SMARAN TAMANG</t>
  </si>
  <si>
    <t>AMISHRIT GURUNG</t>
  </si>
  <si>
    <t>SUBHAM BANSAL</t>
  </si>
  <si>
    <t>RISHAV AGARWAL</t>
  </si>
  <si>
    <t>RATIKANTA PAL</t>
  </si>
  <si>
    <t>APRAJITA PRIYADARSHINI</t>
  </si>
  <si>
    <t>SHIBANI AGARWAL</t>
  </si>
  <si>
    <t>OINDRILA ROY MUHURI</t>
  </si>
  <si>
    <t>NIKHIL AGARWAL</t>
  </si>
  <si>
    <t>ADITI AGARWAL</t>
  </si>
  <si>
    <t>HINA AGARWAL</t>
  </si>
  <si>
    <t>DEEPSAGAR DUTRAJ</t>
  </si>
  <si>
    <t>NIKITA KUNDU</t>
  </si>
  <si>
    <t>SWEATA MITTAL</t>
  </si>
  <si>
    <t>BIRENDRA CHETTRI</t>
  </si>
  <si>
    <t>ANURAG RAJ DEWAN</t>
  </si>
  <si>
    <t>SUBHAM THAPA</t>
  </si>
  <si>
    <t>NANCY GURUNG</t>
  </si>
  <si>
    <t>SIMRAN GARG</t>
  </si>
  <si>
    <t>HARIOM KUMAR</t>
  </si>
  <si>
    <t>AMARTYA ROY CHOWDHARY</t>
  </si>
  <si>
    <t>NEHA SUMAN</t>
  </si>
  <si>
    <t>PRITHA SARKAR</t>
  </si>
  <si>
    <t>NUNA HANG SUBBA</t>
  </si>
  <si>
    <t>TASHI TOBDEN DORJI</t>
  </si>
  <si>
    <t>NEHA MITTAL</t>
  </si>
  <si>
    <t>ARCHIE AGARWAL</t>
  </si>
  <si>
    <t>DIPANWITA SINHA</t>
  </si>
  <si>
    <t>SASWATA CHATTERJEE</t>
  </si>
  <si>
    <t>DERSHIKA SHARMA</t>
  </si>
  <si>
    <t>RAJAT BALMIKI</t>
  </si>
  <si>
    <t>SANGELA THOCKAR TAMANG</t>
  </si>
  <si>
    <t>PRITAM MUHURI</t>
  </si>
  <si>
    <t>MANU MISHRA</t>
  </si>
  <si>
    <t>AMRIT CHETTRI</t>
  </si>
  <si>
    <t>AATIF NASIM JILLAN</t>
  </si>
  <si>
    <t>SACHI DHANUKA</t>
  </si>
  <si>
    <t>DIPJYOTI HAZARIKA</t>
  </si>
  <si>
    <t>ADITYA SHUKLA</t>
  </si>
  <si>
    <t>KAMALESH DAS</t>
  </si>
  <si>
    <t>SUDARSHAN RAI</t>
  </si>
  <si>
    <t>SUMAN DEV SARKAR</t>
  </si>
  <si>
    <t>AKSHAY MISHRA</t>
  </si>
  <si>
    <t>SOURAV DAS</t>
  </si>
  <si>
    <t>UJJWAL KHATIWARA</t>
  </si>
  <si>
    <t>BARSHA TAMANG</t>
  </si>
  <si>
    <t>POOJA SARAF</t>
  </si>
  <si>
    <t>NIMA TANDIN</t>
  </si>
  <si>
    <t>YENTEN JAMTSHO</t>
  </si>
  <si>
    <t>KRISHID GAJMER SINGH</t>
  </si>
  <si>
    <t>UGYEN CHODEN</t>
  </si>
  <si>
    <t>SONAM OM</t>
  </si>
  <si>
    <t>UGAY LEKEY DUKPA</t>
  </si>
  <si>
    <t>RACHANA DHAR</t>
  </si>
  <si>
    <t>MAHIMA CHHETRI</t>
  </si>
  <si>
    <t>KEYA SUTRADHAR</t>
  </si>
  <si>
    <t>VITO K SHOHE</t>
  </si>
  <si>
    <t>PRIYANKA SINGH KHATI</t>
  </si>
  <si>
    <t>RAJASHREE  BISWAS</t>
  </si>
  <si>
    <t xml:space="preserve">PUJA DAS </t>
  </si>
  <si>
    <t>MEGHANA JOSHI</t>
  </si>
  <si>
    <t>NIRVANA LAMA</t>
  </si>
  <si>
    <t>NIKESH PARAJULI</t>
  </si>
  <si>
    <t>DIKSHA TIWARI</t>
  </si>
  <si>
    <t>SHIVANI KUMARI</t>
  </si>
  <si>
    <t>SITAM  CHHETRI</t>
  </si>
  <si>
    <t>SUBHAMI  ROY</t>
  </si>
  <si>
    <t>SHRISTIKA KARKI</t>
  </si>
  <si>
    <t>MEGHA DEY</t>
  </si>
  <si>
    <t>SWETA RANA</t>
  </si>
  <si>
    <t>BIKAS PRASAD</t>
  </si>
  <si>
    <t>V. SHIKAHITO SWU</t>
  </si>
  <si>
    <t>ANINDITA DUTTA</t>
  </si>
  <si>
    <t>MADHU GUPTA</t>
  </si>
  <si>
    <t>BINITA SHARMA</t>
  </si>
  <si>
    <t>DIYA THAPA</t>
  </si>
  <si>
    <t>MD IFTEKHAR KHAN</t>
  </si>
  <si>
    <t>SAPTARSHI BANIK</t>
  </si>
  <si>
    <t>BHAGYA THAPA</t>
  </si>
  <si>
    <t>SHUBHAM DAS</t>
  </si>
  <si>
    <t>SUBHANKAR ADHIKARY</t>
  </si>
  <si>
    <t>NIKITA THAPA</t>
  </si>
  <si>
    <t>SATARUPA GHOSH</t>
  </si>
  <si>
    <t>RADHA BHUJEL</t>
  </si>
  <si>
    <t>SAURAV CHHETRI</t>
  </si>
  <si>
    <t>DIKSHA THAPA</t>
  </si>
  <si>
    <t>HEENA KABIR</t>
  </si>
  <si>
    <t>NIKITA RAI</t>
  </si>
  <si>
    <t>RISHAV DAS</t>
  </si>
  <si>
    <t>MAHESH MAHATO</t>
  </si>
  <si>
    <t>RUBI SHARMA</t>
  </si>
  <si>
    <t>HARSSH RAAJ</t>
  </si>
  <si>
    <t>SABANA KHATUN</t>
  </si>
  <si>
    <t>NOOR NOWAZ</t>
  </si>
  <si>
    <t>GAURAV CHHETRI</t>
  </si>
  <si>
    <t>SALINA SUBBA</t>
  </si>
  <si>
    <t>SUPRIYA TAMANG</t>
  </si>
  <si>
    <t>UMANG GURUNG</t>
  </si>
  <si>
    <t>SWEETY SARKAR</t>
  </si>
  <si>
    <t>NIHARIKA GOMDEN</t>
  </si>
  <si>
    <t>ASHWINI CHAUHAN</t>
  </si>
  <si>
    <t>PRIYANKA  THAPA</t>
  </si>
  <si>
    <t>DIPAYAN KUMAR ROY</t>
  </si>
  <si>
    <t>RAFAT JAHAN</t>
  </si>
  <si>
    <t>APARAJITA  GHOSH</t>
  </si>
  <si>
    <t>PRIYA VERMA</t>
  </si>
  <si>
    <t>RINILA BAGCHI</t>
  </si>
  <si>
    <t>RITU SHARMA</t>
  </si>
  <si>
    <t>SUSMITA CHATTERJEE</t>
  </si>
  <si>
    <t>MIMOSHA TAMANG</t>
  </si>
  <si>
    <t xml:space="preserve">DIKILA SHERPA </t>
  </si>
  <si>
    <t>HELIVI ZHIMOMI</t>
  </si>
  <si>
    <t>AJBIN RAI</t>
  </si>
  <si>
    <t>NANDITA SAHA</t>
  </si>
  <si>
    <t>RUMIKA MINJ</t>
  </si>
  <si>
    <t>NOUSEEN NIKHAT</t>
  </si>
  <si>
    <t>SIBU BHAGAT</t>
  </si>
  <si>
    <t>SALONI CHETTRI</t>
  </si>
  <si>
    <t>ASHWINI RAI</t>
  </si>
  <si>
    <t>RINCHEN DORJI</t>
  </si>
  <si>
    <t>ALBINA GURUNG</t>
  </si>
  <si>
    <t>SUBEKCHA PRASAD</t>
  </si>
  <si>
    <t>ANITA BARMAN</t>
  </si>
  <si>
    <t>THANESWARE KUMAI</t>
  </si>
  <si>
    <t>SUNANDA MAHAPATRA</t>
  </si>
  <si>
    <t>POULOMI BANERJEE</t>
  </si>
  <si>
    <t>BARSHANA SHRESTHA</t>
  </si>
  <si>
    <t>NIKUNJ ADRIAN POKHREL</t>
  </si>
  <si>
    <t>KAUSHIK GHOSH</t>
  </si>
  <si>
    <t>RAVI PRASAD</t>
  </si>
  <si>
    <t>PREJESH PRADHAN</t>
  </si>
  <si>
    <t>BABY BASFORE</t>
  </si>
  <si>
    <t>SUSMITA RAI</t>
  </si>
  <si>
    <t>RINZIN DEMA</t>
  </si>
  <si>
    <t>ALISHA GURUNG</t>
  </si>
  <si>
    <t>TSHERING KELZANG</t>
  </si>
  <si>
    <t>EKTA RAI</t>
  </si>
  <si>
    <t>SUBRATA GHOSH</t>
  </si>
  <si>
    <t>ANISH GURUNG</t>
  </si>
  <si>
    <t>SHIWANGI BARAILY</t>
  </si>
  <si>
    <t>SUMAN SAHANI</t>
  </si>
  <si>
    <t>MAYANK PATHAK</t>
  </si>
  <si>
    <t>KESHAB KHATTRI</t>
  </si>
  <si>
    <t>MRINAL KOIRALA</t>
  </si>
  <si>
    <t>JUNIEL TSHERING LEPCHA</t>
  </si>
  <si>
    <t>DORJI WANGCHUK</t>
  </si>
  <si>
    <t>JHARNA CHHETRI</t>
  </si>
  <si>
    <t>NEHA GUPTA</t>
  </si>
  <si>
    <t>BANASREE BHOWAL</t>
  </si>
  <si>
    <t>SHALLINA RAI</t>
  </si>
  <si>
    <t>DEBOPRIYA LAHIRI</t>
  </si>
  <si>
    <t>NIKITA RAMPURIA</t>
  </si>
  <si>
    <t>SMRITI SHARMA</t>
  </si>
  <si>
    <t>ABHISHEK RAI</t>
  </si>
  <si>
    <t>JHANKAR CHHETRI</t>
  </si>
  <si>
    <t>MEGHA GURUNG</t>
  </si>
  <si>
    <t>SAYANDEB ROY</t>
  </si>
  <si>
    <t>JAYDEEP CHETTRI</t>
  </si>
  <si>
    <t>DIPSHIKHA CHAKRABORTY</t>
  </si>
  <si>
    <t>RAJESHWAR SHARMA</t>
  </si>
  <si>
    <t>MANORAMA GUPTA</t>
  </si>
  <si>
    <t>SUJATA BRAILEE</t>
  </si>
  <si>
    <t>SONU KUMARI JAISWAL</t>
  </si>
  <si>
    <t>Md. SADDAM</t>
  </si>
  <si>
    <t>KINZANG NIMA</t>
  </si>
  <si>
    <t>DAMCHO WANGMO</t>
  </si>
  <si>
    <t xml:space="preserve">KEZANG UDEN </t>
  </si>
  <si>
    <t>JANAM TAMANG</t>
  </si>
  <si>
    <t>DEBARATI NANDY</t>
  </si>
  <si>
    <t>PRAKRITY PEGA</t>
  </si>
  <si>
    <t>ISHWAR DAHAL</t>
  </si>
  <si>
    <t>SURABHI KUMARI GUPTA</t>
  </si>
  <si>
    <t>RIYA AGARWAL</t>
  </si>
  <si>
    <t>TSHEWANG NAMGEY</t>
  </si>
  <si>
    <t>DEEPIKA PRASAD</t>
  </si>
  <si>
    <t>RAJAT AGARWAL</t>
  </si>
  <si>
    <t>SONAM DUNGTU</t>
  </si>
  <si>
    <t>PEMA LHENDUP</t>
  </si>
  <si>
    <t>KARMA DORJI</t>
  </si>
  <si>
    <t>MANPREET KAUR</t>
  </si>
  <si>
    <t>CHODEN</t>
  </si>
  <si>
    <t>SOUVIK CHATTERJEE</t>
  </si>
  <si>
    <t>YEZER LHAMO</t>
  </si>
  <si>
    <t>KEZANG WANGMO</t>
  </si>
  <si>
    <t>SANGAY CHEDUP</t>
  </si>
  <si>
    <t>SHIVAM SHIDDHARTH</t>
  </si>
  <si>
    <t>SUSMITA PRASAD</t>
  </si>
  <si>
    <t>RAHUL KEDIA</t>
  </si>
  <si>
    <t>NIDHI AGARWAL</t>
  </si>
  <si>
    <t>VATSAL VERMA</t>
  </si>
  <si>
    <t>VARSHA AGARWAL</t>
  </si>
  <si>
    <t>PAYEL SINGH</t>
  </si>
  <si>
    <t>DIKSHA PAREEK</t>
  </si>
  <si>
    <t>PUNIT DWIVEDI</t>
  </si>
  <si>
    <t>YONTEN</t>
  </si>
  <si>
    <t>DULAL MONDAL</t>
  </si>
  <si>
    <t>KARMA YOEZER</t>
  </si>
  <si>
    <t>LAKKI THAPA</t>
  </si>
  <si>
    <t>BINOD NAYAK</t>
  </si>
  <si>
    <t>SYED NADEEM AKRAM</t>
  </si>
  <si>
    <t>NIDDHI GIRI</t>
  </si>
  <si>
    <t>ABHISHEK SINGH</t>
  </si>
  <si>
    <t>SUBHANKAR SAHA</t>
  </si>
  <si>
    <t>SAURAV PRASAD</t>
  </si>
  <si>
    <t>DEEPTI GIRI</t>
  </si>
  <si>
    <t>RACHITA AGARWAL</t>
  </si>
  <si>
    <t>AAYUSHI AGARWAL</t>
  </si>
  <si>
    <t>BITAN ACHARYA</t>
  </si>
  <si>
    <t>HIMANSHU KUMAR SINGH</t>
  </si>
  <si>
    <t>SAIBAL KRISHNA DASPUPTA</t>
  </si>
  <si>
    <t>HARSHIT AGARWAL</t>
  </si>
  <si>
    <t>SAMAPIKA CHATTERJEE</t>
  </si>
  <si>
    <t>RINCHEN DORJI (A)</t>
  </si>
  <si>
    <t>ARPITA SAHA</t>
  </si>
  <si>
    <t>SULTANA KHATOON</t>
  </si>
  <si>
    <t>PEMA LHADEN</t>
  </si>
  <si>
    <t>KINLEY YANGDON</t>
  </si>
  <si>
    <t>TSHEWANG CHODEN</t>
  </si>
  <si>
    <t>SHREYA AGARWAL</t>
  </si>
  <si>
    <t>SWEETY PAUL</t>
  </si>
  <si>
    <t>DIPEN RAI</t>
  </si>
  <si>
    <t>SYEDA KHIZRA RIZVI</t>
  </si>
  <si>
    <t>ANIL SUBBA</t>
  </si>
  <si>
    <t>TSHERING  WANGMO</t>
  </si>
  <si>
    <t>JABED ISLAM</t>
  </si>
  <si>
    <t>PRITHA BHOWMIK</t>
  </si>
  <si>
    <t>PRERNA GUPTA</t>
  </si>
  <si>
    <t>SUBJECTS</t>
  </si>
  <si>
    <t>FACULTY</t>
  </si>
  <si>
    <t>SL.No.</t>
  </si>
  <si>
    <t>ECONOMICS</t>
  </si>
  <si>
    <t>POL. SCIENCE</t>
  </si>
  <si>
    <t>SOCIOLOGY</t>
  </si>
  <si>
    <t>LAW OF TORTS</t>
  </si>
  <si>
    <t>ENGLISH</t>
  </si>
  <si>
    <t>SD</t>
  </si>
  <si>
    <t>SS</t>
  </si>
  <si>
    <t>AR</t>
  </si>
  <si>
    <t>SmA</t>
  </si>
  <si>
    <t>RS</t>
  </si>
  <si>
    <t>BUSINESS STAT</t>
  </si>
  <si>
    <t>F. ACCT</t>
  </si>
  <si>
    <t>RJS</t>
  </si>
  <si>
    <t>PS</t>
  </si>
  <si>
    <t>SOCIOLOGY-III</t>
  </si>
  <si>
    <t>ECONOMICS - III</t>
  </si>
  <si>
    <t>FAMILY LAW - I</t>
  </si>
  <si>
    <t>LAW OF CONTRACT - II</t>
  </si>
  <si>
    <t>SB</t>
  </si>
  <si>
    <t>STD</t>
  </si>
  <si>
    <t>SR</t>
  </si>
  <si>
    <t>MANAG. ACCT</t>
  </si>
  <si>
    <t>BUSI. MATH</t>
  </si>
  <si>
    <t>AUDITING</t>
  </si>
  <si>
    <t>DN</t>
  </si>
  <si>
    <t>For B.Com</t>
  </si>
  <si>
    <t>ADMINISTRATIVE LAW</t>
  </si>
  <si>
    <t>JURISPRUDENCE</t>
  </si>
  <si>
    <t>CONST. LAW - II</t>
  </si>
  <si>
    <t>LAW OF CRIMES - I</t>
  </si>
  <si>
    <t>RP</t>
  </si>
  <si>
    <t>POL. SCIENCE - VI</t>
  </si>
  <si>
    <t>For BA</t>
  </si>
  <si>
    <t>MARK. MANAG.</t>
  </si>
  <si>
    <t>For BBA</t>
  </si>
  <si>
    <t>SEC. PRACT.</t>
  </si>
  <si>
    <t>CPC</t>
  </si>
  <si>
    <t>LAB. &amp; IND. LAW</t>
  </si>
  <si>
    <t>LAND LAW</t>
  </si>
  <si>
    <t>MOOT COURT</t>
  </si>
  <si>
    <t>PROF. ETHICS</t>
  </si>
  <si>
    <t>RA</t>
  </si>
  <si>
    <t>PR</t>
  </si>
  <si>
    <t xml:space="preserve"> </t>
  </si>
  <si>
    <t>INSURANCE LAW</t>
  </si>
  <si>
    <t>PUBLIC INT. LAW</t>
  </si>
  <si>
    <t>ADR</t>
  </si>
  <si>
    <t>INTELLECTUAL PROPERTY LAW</t>
  </si>
  <si>
    <t>TS</t>
  </si>
  <si>
    <t>PRIYANKA SAHA</t>
  </si>
  <si>
    <t>ADITYA THAKUR</t>
  </si>
  <si>
    <t>RAYMOND LEPCHA</t>
  </si>
  <si>
    <t>SAMRIDHI CHETTRI</t>
  </si>
  <si>
    <t>SANJANA CHETTRI</t>
  </si>
  <si>
    <t>NABINA CHHETRI</t>
  </si>
  <si>
    <t>KARMA PHURDEN BHUTIA</t>
  </si>
  <si>
    <t>RUKSHAR FIRDOSH</t>
  </si>
  <si>
    <t>5 YEAR - BA LLB - SEMESTER - II</t>
  </si>
  <si>
    <t>5 YEAR - BBA/B.Com LLB - SEMESTER - II</t>
  </si>
  <si>
    <t>5 YEAR - BA LLB - SEMESTER - IV</t>
  </si>
  <si>
    <t>5 YEAR - BBA/B.Com LLB - SEMESTER - IV</t>
  </si>
  <si>
    <t>5 YEAR - BA/BBA/B.Com LLB - SEMESTER - VI</t>
  </si>
  <si>
    <t>5 YEAR - BA/BBA/B.Com LLB - SEMESTER - VIII</t>
  </si>
  <si>
    <t>5 YEAR - BA/BBA/B.Com LLB - SEMESTER - X</t>
  </si>
  <si>
    <t>ROLL NO.</t>
  </si>
  <si>
    <t>NAME OF THE STUDENTS</t>
  </si>
  <si>
    <t>SIGNATURES</t>
  </si>
  <si>
    <t>B.A. LL.B. SEMESTER - X.</t>
  </si>
  <si>
    <t xml:space="preserve">B.Com. LL.B. SEMESTER - X. </t>
  </si>
  <si>
    <t xml:space="preserve">B.B.A. LL.B. SEMESTER - X. </t>
  </si>
  <si>
    <t>SL.NO.</t>
  </si>
  <si>
    <t>KARMA TENZIN</t>
  </si>
  <si>
    <t>NAME OF THE STUDENT</t>
  </si>
  <si>
    <t>SUBHANKAR PAUL</t>
  </si>
  <si>
    <t>SHYAMALI MITRA</t>
  </si>
  <si>
    <t>TIYASHA SAHA</t>
  </si>
  <si>
    <t>CHIMI PELDEN</t>
  </si>
  <si>
    <t>SANGITA PAUL</t>
  </si>
  <si>
    <t>DEVJANI ROY</t>
  </si>
  <si>
    <t>PRIYANKA AGARWALA</t>
  </si>
  <si>
    <t>SUBHRADEEP DAS</t>
  </si>
  <si>
    <t>RUMA MINJ</t>
  </si>
  <si>
    <t>SEHNAZ KHATOON</t>
  </si>
  <si>
    <t>BARBEE BANIK</t>
  </si>
  <si>
    <t>TANOY ROY</t>
  </si>
  <si>
    <t>TRISHANTA BHOWMICK</t>
  </si>
  <si>
    <t>SWEATA THAKURI</t>
  </si>
  <si>
    <t>SUDARSHAN KARKI</t>
  </si>
  <si>
    <t>SIGNORA KHAWAS (BHUJEL)</t>
  </si>
  <si>
    <t>RAJA SAHA</t>
  </si>
  <si>
    <t>BISWAJIT SARKAR</t>
  </si>
  <si>
    <t>LHADEN LEPCHA</t>
  </si>
  <si>
    <t>ARUNANGSU CHANDA</t>
  </si>
  <si>
    <t>SADAF PARVEEN</t>
  </si>
  <si>
    <t>LIPIKA SARKAR</t>
  </si>
  <si>
    <t>SULOCHANA THAPA</t>
  </si>
  <si>
    <t>SHAIKH HEENA YASMIN GULAMMUSTAFA</t>
  </si>
  <si>
    <t>AMIT RAJ</t>
  </si>
  <si>
    <t>SUBHAJYOTI GHOSH</t>
  </si>
  <si>
    <t>AMIT SIKHWAL</t>
  </si>
  <si>
    <t>PALLAV SHARMA</t>
  </si>
  <si>
    <t>JAGRITI KUMARI SINGH</t>
  </si>
  <si>
    <t>DIWAS GUPTA</t>
  </si>
  <si>
    <t>SOUMYAJIT PAUL</t>
  </si>
  <si>
    <t>PULKIT THAKUR</t>
  </si>
  <si>
    <t>YACHIKA JHANWAR</t>
  </si>
  <si>
    <t>ANTARA BISWAS</t>
  </si>
  <si>
    <t>SHANTI GUPTA</t>
  </si>
  <si>
    <t>AVIJIT BHAWAL</t>
  </si>
  <si>
    <t>PRACHI GUPTA</t>
  </si>
  <si>
    <t>SHRADHA RAI</t>
  </si>
  <si>
    <t>PALLAVI RANJAN</t>
  </si>
  <si>
    <t>DIKSHA JAIN</t>
  </si>
  <si>
    <t>RUCHIKA JAIN</t>
  </si>
  <si>
    <t>PRATISODH PRADHAN</t>
  </si>
  <si>
    <t>DIPAYAN NANDI</t>
  </si>
  <si>
    <t>BABLU ROY</t>
  </si>
  <si>
    <t>ARINA BRAHMAN</t>
  </si>
  <si>
    <t>ANURAG BHENGRA</t>
  </si>
  <si>
    <t>NEHA SHARMA</t>
  </si>
  <si>
    <t>DIPANKAR ROY</t>
  </si>
  <si>
    <t>ANGIKAR SENGUPTA</t>
  </si>
  <si>
    <t>RIYA SARKAR</t>
  </si>
  <si>
    <t>NITISHA TAMANG</t>
  </si>
  <si>
    <t>SURYA SEKHAR DAS</t>
  </si>
  <si>
    <t>PRIYANKA GUPTA</t>
  </si>
  <si>
    <t>SANDIPAN PANDIT</t>
  </si>
  <si>
    <t>NABA KUMAR SAHA</t>
  </si>
  <si>
    <t>KISHORE KUMAR SARKAR</t>
  </si>
  <si>
    <t>BAGMI DEY</t>
  </si>
  <si>
    <t>MANTI ROY</t>
  </si>
  <si>
    <t>ANJANA RAI</t>
  </si>
  <si>
    <t>SAMIKCHA PRADHAN</t>
  </si>
  <si>
    <t>SHIVANI TAMANG</t>
  </si>
  <si>
    <t>NOAMI CHETTRI</t>
  </si>
  <si>
    <t>MERIKA RAI</t>
  </si>
  <si>
    <t>SANCHITA SEN</t>
  </si>
  <si>
    <t>NABARUN SARKAR</t>
  </si>
  <si>
    <t>PRIYA AGARWAL</t>
  </si>
  <si>
    <t>SWARAJ THAKUR</t>
  </si>
  <si>
    <t>BITTU GUPTA</t>
  </si>
  <si>
    <t>BINOD KARMAKER</t>
  </si>
  <si>
    <t>SWEETY GOSWAMI</t>
  </si>
  <si>
    <t>KULDEEP THAKUR</t>
  </si>
  <si>
    <t>SOMISTO DUTTA</t>
  </si>
  <si>
    <t>SUVENDU SARKAR</t>
  </si>
  <si>
    <t>AISHWARIYA AGARWAL</t>
  </si>
  <si>
    <t>PRAGYA GUPTA</t>
  </si>
  <si>
    <t>SHISHAM PRADHAN</t>
  </si>
  <si>
    <t>ROHAN NIROULA</t>
  </si>
  <si>
    <t>RAHUL ROY</t>
  </si>
  <si>
    <t>RAJANI PRADHAN</t>
  </si>
  <si>
    <t>SANKHA SUVRA PRAMANIK</t>
  </si>
  <si>
    <t>ANISHA PRASAD</t>
  </si>
  <si>
    <t>NISHA ROY</t>
  </si>
  <si>
    <t>SOMNATH MUKHERJEE</t>
  </si>
  <si>
    <t>DIKSHA CHHETRI</t>
  </si>
  <si>
    <t>RAMAN PRASAD</t>
  </si>
  <si>
    <t>MEGHNA THAKUR</t>
  </si>
  <si>
    <t>WANGDI LAMA</t>
  </si>
  <si>
    <t>SURHREETA PAUL</t>
  </si>
  <si>
    <t>PRAYASH TAMANG</t>
  </si>
  <si>
    <t>DURGA LAMA</t>
  </si>
  <si>
    <t>KALPITA SAHA</t>
  </si>
  <si>
    <t>PROMIT DAM</t>
  </si>
  <si>
    <t>PIU DEY</t>
  </si>
  <si>
    <t>PRITAM SAHA</t>
  </si>
  <si>
    <t>KRITIKA DEB</t>
  </si>
  <si>
    <t>PROSENJIT SINGHA</t>
  </si>
  <si>
    <t>SANGAM PRADHAN</t>
  </si>
  <si>
    <t>RAJJAK HOSSEN</t>
  </si>
  <si>
    <t>NGANTHOYBI SINGHA</t>
  </si>
  <si>
    <t>AAYESHA GURUNG</t>
  </si>
  <si>
    <t>AMAN THAPA</t>
  </si>
  <si>
    <t>PIYANKA SARKAR</t>
  </si>
  <si>
    <t>FALGUNI BARMAN</t>
  </si>
  <si>
    <t>SUSMITA DEVI</t>
  </si>
  <si>
    <t>DEBROOP MITRA</t>
  </si>
  <si>
    <t>ANUPAMA KUMARI</t>
  </si>
  <si>
    <t>SACHIN DEY</t>
  </si>
  <si>
    <t>ROHIT KR. GUPTA</t>
  </si>
  <si>
    <t>SHILPA THAPA</t>
  </si>
  <si>
    <t>SWARNAYU SAHA</t>
  </si>
  <si>
    <t>HASAN  SADAB</t>
  </si>
  <si>
    <t>SANJUKTA SINGHA ROY</t>
  </si>
  <si>
    <t>BIKASH MISHRA</t>
  </si>
  <si>
    <t>AVISHEK RAJ THAKUR</t>
  </si>
  <si>
    <t>RUCHIKA LAMA</t>
  </si>
  <si>
    <t xml:space="preserve">NEELAM JAY </t>
  </si>
  <si>
    <t>NILANJANA ROY</t>
  </si>
  <si>
    <t>AARTI SHA</t>
  </si>
  <si>
    <t>DIPA SHA</t>
  </si>
  <si>
    <t>JEEBAN BARAI</t>
  </si>
  <si>
    <t>KANIKA ROY</t>
  </si>
  <si>
    <t>NISHA SINGH</t>
  </si>
  <si>
    <t>MUSKAN AGARWAL</t>
  </si>
  <si>
    <t>AMRIT SHARMA</t>
  </si>
  <si>
    <t>SHREYASEE DAS</t>
  </si>
  <si>
    <t>RITUPARNA SAHA</t>
  </si>
  <si>
    <t>SHILPI BASU</t>
  </si>
  <si>
    <t>DIKSHANTA PRADHAN</t>
  </si>
  <si>
    <t>RITTIKA PROSAD</t>
  </si>
  <si>
    <t>ANGELA BHATTACHARYA</t>
  </si>
  <si>
    <t>SUDHA HELA</t>
  </si>
  <si>
    <t>ASHWIN RESHMI</t>
  </si>
  <si>
    <t>ANIKET BHUMALI</t>
  </si>
  <si>
    <t>AZMUL HOQUE</t>
  </si>
  <si>
    <t>ABHIJEET KUMAR DAS</t>
  </si>
  <si>
    <t>SHUBHANGI JHA</t>
  </si>
  <si>
    <t>BIPUL SHARMA</t>
  </si>
  <si>
    <t>SANJAY MALO</t>
  </si>
  <si>
    <t>ISHANI MANDAL</t>
  </si>
  <si>
    <t>KAUSHIK CHETTRI</t>
  </si>
  <si>
    <t>PRIYA DAS</t>
  </si>
  <si>
    <t>PANKAJ DAS</t>
  </si>
  <si>
    <t>DIPBENDU MANDAL</t>
  </si>
  <si>
    <t>BUDDHYADEB RAY</t>
  </si>
  <si>
    <t>DEEP TAMANG</t>
  </si>
  <si>
    <t>BICKEY SHARMA</t>
  </si>
  <si>
    <t>RATNADEEP BOSE</t>
  </si>
  <si>
    <t>FATEMA KHATUN</t>
  </si>
  <si>
    <t>RITWIKA GHOSH</t>
  </si>
  <si>
    <t xml:space="preserve">SURABHI SEDHIAN </t>
  </si>
  <si>
    <t>SONKU KUMAR SINHA</t>
  </si>
  <si>
    <t>NISHAL RAI</t>
  </si>
  <si>
    <t>SABNUR KHATUN</t>
  </si>
  <si>
    <t>JAYEESHA TALUKDAR</t>
  </si>
  <si>
    <t>DIPESH MAHAT</t>
  </si>
  <si>
    <t>SWARNALI BHOWMICK</t>
  </si>
  <si>
    <t>BAPPADITYA DAS</t>
  </si>
  <si>
    <t>MANOWAR AHSAN</t>
  </si>
  <si>
    <t>SAMPARNA CHETTRI</t>
  </si>
  <si>
    <t>DEEPMALA SINGH</t>
  </si>
  <si>
    <t>SANGITA SAH</t>
  </si>
  <si>
    <t>NEHA SAHANI</t>
  </si>
  <si>
    <t>NILANJOY GUHA NEOGI</t>
  </si>
  <si>
    <t>ANUSTUPA GOPE</t>
  </si>
  <si>
    <t>JARED CHETTRI</t>
  </si>
  <si>
    <t>PRASITA CHETTRI</t>
  </si>
  <si>
    <t>PRADITYA MUKHIA</t>
  </si>
  <si>
    <t>SAJIYA HUSSAIN</t>
  </si>
  <si>
    <t>GULNEHAR BANU</t>
  </si>
  <si>
    <t>SHILPI DHAR</t>
  </si>
  <si>
    <t>SAPNA KUMARI JHA</t>
  </si>
  <si>
    <t>ARTI SHARMA</t>
  </si>
  <si>
    <t>VINISHA JETHWANI</t>
  </si>
  <si>
    <t>RAM CHHETRI</t>
  </si>
  <si>
    <t>MHENDUP DORJI MOKTAN</t>
  </si>
  <si>
    <t>SATARUDRIYA MUKHERJEE</t>
  </si>
  <si>
    <t>REBIKA RAI</t>
  </si>
  <si>
    <t>SNEHA SHANKAR</t>
  </si>
  <si>
    <t>MUSKAN SARKAR</t>
  </si>
  <si>
    <t>SWETA UPADHYAY</t>
  </si>
  <si>
    <t>RAKESH MAHATO</t>
  </si>
  <si>
    <t>DIVYA GUPTA</t>
  </si>
  <si>
    <t>SABIN SINGH</t>
  </si>
  <si>
    <t>RIMA DAS</t>
  </si>
  <si>
    <t>SIGNATURE</t>
  </si>
  <si>
    <t>SUSMITA BHATTACHARYA</t>
  </si>
  <si>
    <t>5 YEAR B.A. LL.B. SEMESTER - IX</t>
  </si>
  <si>
    <t>REG NO.</t>
  </si>
  <si>
    <t>5 YEAR B.A. LL.B. SEMESTER - VI (S)</t>
  </si>
  <si>
    <t>1021406040159</t>
  </si>
  <si>
    <t>1021406040094</t>
  </si>
  <si>
    <t>1021406040079</t>
  </si>
  <si>
    <t>1021406040022</t>
  </si>
  <si>
    <t>1021406040117</t>
  </si>
  <si>
    <t>1021406040063</t>
  </si>
  <si>
    <t>1021406040075</t>
  </si>
  <si>
    <t>1021406040129</t>
  </si>
  <si>
    <t>1021306040020</t>
  </si>
  <si>
    <t>1021306040033</t>
  </si>
  <si>
    <t>1021306040069</t>
  </si>
  <si>
    <t>1021406040037</t>
  </si>
  <si>
    <t>102/LLBG/15003</t>
  </si>
  <si>
    <t>102/LLBG/15012</t>
  </si>
  <si>
    <t>102/LLBG/15015</t>
  </si>
  <si>
    <t>102/LLBG/15017</t>
  </si>
  <si>
    <t>102/LLBG/15021</t>
  </si>
  <si>
    <t>102/LLBG/15034</t>
  </si>
  <si>
    <t>102/LLBG/15043</t>
  </si>
  <si>
    <t>102/LLBG/15044</t>
  </si>
  <si>
    <t>102/LLBG/14021</t>
  </si>
  <si>
    <t>102/LLBG/14006</t>
  </si>
  <si>
    <t>102/LLBG/14030</t>
  </si>
  <si>
    <t>102/LLBG/15024</t>
  </si>
  <si>
    <t>5 YEAR B.A. LL.B. SEMESTER - VIII (S)</t>
  </si>
  <si>
    <t>JUNEIL TSHERING LEPCHA</t>
  </si>
  <si>
    <t>1021306040009</t>
  </si>
  <si>
    <t>1021306040071</t>
  </si>
  <si>
    <t>1021205040013</t>
  </si>
  <si>
    <t>1021206040031</t>
  </si>
  <si>
    <t>1021205040008</t>
  </si>
  <si>
    <t>102/LLBG/14002</t>
  </si>
  <si>
    <t>102/LLBG/14034</t>
  </si>
  <si>
    <t>102/LLBG/13002</t>
  </si>
  <si>
    <t>102/LLBG/13049</t>
  </si>
  <si>
    <t>102/LLBG/13009</t>
  </si>
  <si>
    <t>5 YEAR B.B.A. LL.B. SEMESTER - II (S)</t>
  </si>
  <si>
    <t>1021606040182</t>
  </si>
  <si>
    <t>1021606040208</t>
  </si>
  <si>
    <t>1021606040022</t>
  </si>
  <si>
    <t>1021606040226</t>
  </si>
  <si>
    <t>1021606040070</t>
  </si>
  <si>
    <t>1021606040016</t>
  </si>
  <si>
    <t>1021606040123</t>
  </si>
  <si>
    <t>102/BBA/LLB/17003</t>
  </si>
  <si>
    <t>102/BBA/LLB/17006</t>
  </si>
  <si>
    <t>102/BBA/LLB/17018</t>
  </si>
  <si>
    <t>102/BBA/LLB/17019</t>
  </si>
  <si>
    <t>102/BBA/LLB/17024</t>
  </si>
  <si>
    <t>102/BBA/LLB/17031</t>
  </si>
  <si>
    <t>102/BBA/LLB/17034</t>
  </si>
  <si>
    <t>S/No</t>
  </si>
  <si>
    <t>102/LLBG/14001</t>
  </si>
  <si>
    <t>1021306040049</t>
  </si>
  <si>
    <t>1021306040044</t>
  </si>
  <si>
    <t>1021306040003</t>
  </si>
  <si>
    <t>1021306040057</t>
  </si>
  <si>
    <t>1021306040006</t>
  </si>
  <si>
    <t>1021306040065</t>
  </si>
  <si>
    <t>1021306040070</t>
  </si>
  <si>
    <t>1021306040064</t>
  </si>
  <si>
    <t>1021306040038</t>
  </si>
  <si>
    <t>1021306040012</t>
  </si>
  <si>
    <t>1021306040032</t>
  </si>
  <si>
    <t>1021306040028</t>
  </si>
  <si>
    <t>1021306040043</t>
  </si>
  <si>
    <t>1021306040039</t>
  </si>
  <si>
    <t>1021306040011</t>
  </si>
  <si>
    <t>1021306040066</t>
  </si>
  <si>
    <t>1021306040046</t>
  </si>
  <si>
    <t>1021306040004</t>
  </si>
  <si>
    <t>1021306040021</t>
  </si>
  <si>
    <t>1021306040060</t>
  </si>
  <si>
    <t>1021306040005</t>
  </si>
  <si>
    <t>1021205040021</t>
  </si>
  <si>
    <t>1021205040024</t>
  </si>
  <si>
    <t>1021206040037</t>
  </si>
  <si>
    <t>102/LLBG/14004</t>
  </si>
  <si>
    <t>102/LLBG/14005</t>
  </si>
  <si>
    <t>102/LLBG/14007</t>
  </si>
  <si>
    <t>102/LLBG/14010</t>
  </si>
  <si>
    <t>102/LLBG/14011</t>
  </si>
  <si>
    <t>102/LLBG/14012</t>
  </si>
  <si>
    <t>102/LLBG/14013</t>
  </si>
  <si>
    <t>102/LLBG/14014</t>
  </si>
  <si>
    <t>102/LLBG/14017</t>
  </si>
  <si>
    <t>102/LLBG/14018</t>
  </si>
  <si>
    <t>102/LLBG/14019</t>
  </si>
  <si>
    <t>102/LLBG/14025</t>
  </si>
  <si>
    <t>102/LLBG/14027</t>
  </si>
  <si>
    <t>102/LLBG/14028</t>
  </si>
  <si>
    <t>102/LLBG/14029</t>
  </si>
  <si>
    <t>102/LLBG/14032</t>
  </si>
  <si>
    <t>102/LLBG/14033</t>
  </si>
  <si>
    <t>102/LLBG/14036</t>
  </si>
  <si>
    <t>102/LLBG/14037</t>
  </si>
  <si>
    <t>102/LLBG/14041</t>
  </si>
  <si>
    <t>102/LLBG/13004</t>
  </si>
  <si>
    <t>102/LLBG/13026</t>
  </si>
  <si>
    <t>102/LLBG/13028</t>
  </si>
  <si>
    <t>5 YEAR B.COM. LL.B. SEMESTER - IX</t>
  </si>
  <si>
    <t>1021306040042</t>
  </si>
  <si>
    <t>1021306040001</t>
  </si>
  <si>
    <t>1021306040015</t>
  </si>
  <si>
    <t>1021306040023</t>
  </si>
  <si>
    <t>1021306040048</t>
  </si>
  <si>
    <t>1021306040022</t>
  </si>
  <si>
    <t>1021306040050</t>
  </si>
  <si>
    <t>1021306040045</t>
  </si>
  <si>
    <t>1021306040008</t>
  </si>
  <si>
    <t>1021306040063</t>
  </si>
  <si>
    <t>1021306040037</t>
  </si>
  <si>
    <t>1021306040029</t>
  </si>
  <si>
    <t>1021306040072</t>
  </si>
  <si>
    <t>1021306040055</t>
  </si>
  <si>
    <t>1021306040067</t>
  </si>
  <si>
    <t>1021206040021</t>
  </si>
  <si>
    <t>102/BCOM/LL.B/14001</t>
  </si>
  <si>
    <t>102/BCOM/LL.B/14002</t>
  </si>
  <si>
    <t>102/BCOM/LL.B/14003</t>
  </si>
  <si>
    <t>102/BCOM/LL.B/14004</t>
  </si>
  <si>
    <t>102/BCOM/LL.B/14005</t>
  </si>
  <si>
    <t>102/BCOM/LL.B/14006</t>
  </si>
  <si>
    <t>102/BCOM/LL.B/14007</t>
  </si>
  <si>
    <t>102/BCOM/LL.B/14008</t>
  </si>
  <si>
    <t>102/BCOM/LL.B/14010</t>
  </si>
  <si>
    <t>102/BCOM/LL.B/14011</t>
  </si>
  <si>
    <t>102/BCOM/LL.B/14012</t>
  </si>
  <si>
    <t>102/BCOM/LL.B/14013</t>
  </si>
  <si>
    <t>102/BCOM/LL.B/14015</t>
  </si>
  <si>
    <t>102/BCOM/LL.B/14017</t>
  </si>
  <si>
    <t>102/BCOM/LL.B/14018</t>
  </si>
  <si>
    <t>102/BCOM/LL.B/13021</t>
  </si>
  <si>
    <t>5 YEAR B.B.A. LL.B. SEMESTER - X</t>
  </si>
  <si>
    <t>5 YEAR B.B.A. LL.B. SEMESTER - VIII</t>
  </si>
  <si>
    <t>5 YEAR B.B.A. LL.B. SEMESTER - VI</t>
  </si>
  <si>
    <t>BASUDEV BARMAN</t>
  </si>
  <si>
    <t>ROSS TAMANG</t>
  </si>
  <si>
    <t>5 YEAR B.B.A. LL.B. SEMESTER - IV</t>
  </si>
  <si>
    <t>5 YEAR B.B.A. LL.B. SEMESTER - II</t>
  </si>
  <si>
    <t>5 YEAR B.Com. LL.B. SEMESTER - X</t>
  </si>
  <si>
    <t>5 YEAR B.Com. LL.B. SEMESTER - VIII</t>
  </si>
  <si>
    <t>5 YEAR B.Com. LL.B. SEMESTER - VI</t>
  </si>
  <si>
    <t>5 YEAR B.Com. LL.B. SEMESTER - IV</t>
  </si>
  <si>
    <t>ANIK DAS</t>
  </si>
  <si>
    <t>5 YEAR B.Com. LL.B. SEMESTER - II</t>
  </si>
  <si>
    <t>ROHAN BARDHAN</t>
  </si>
  <si>
    <t>JUYEL DEBNATH</t>
  </si>
  <si>
    <t>SUSHMITA KUNDU</t>
  </si>
  <si>
    <t>BRIHAT GURUNG</t>
  </si>
  <si>
    <t>5 YEAR B.A. LL.B. SEMESTER - VIII</t>
  </si>
  <si>
    <t>5 YEAR B.A. LL.B. SEMESTER - VI</t>
  </si>
  <si>
    <t xml:space="preserve"> SAAHIL TAMANG</t>
  </si>
  <si>
    <t>SUDARSHAN TEWARI</t>
  </si>
  <si>
    <t>NILOY DEY</t>
  </si>
  <si>
    <t>RAHUL GURUNG</t>
  </si>
  <si>
    <t>5 YEAR B.A. LL.B. - II (SECTION- A)</t>
  </si>
  <si>
    <t>5 YEAR B.A. LL.B. - II (SECTION- B)</t>
  </si>
  <si>
    <t>GAJEN ROY</t>
  </si>
  <si>
    <t>SOMESH BHATTACHARJEE</t>
  </si>
  <si>
    <t>MD. SHAKEEL</t>
  </si>
  <si>
    <t>TASHI TOBDEN</t>
  </si>
  <si>
    <t>ANKUSH DAS</t>
  </si>
  <si>
    <t>SUSMITA ROY</t>
  </si>
  <si>
    <t>PRABHAT SINGHA</t>
  </si>
  <si>
    <t>ARJUN TAK</t>
  </si>
  <si>
    <t>PROMOD ROY</t>
  </si>
  <si>
    <t>SOUVIK GHOSH</t>
  </si>
  <si>
    <t>5 YEAR B.A. LL.B. SEMESTER - IV</t>
  </si>
  <si>
    <t>SUBJECT</t>
  </si>
  <si>
    <t>PER</t>
  </si>
  <si>
    <t>NO OF CLASSES HELD</t>
  </si>
  <si>
    <t>AVERAGE</t>
  </si>
  <si>
    <t>ENGLISH-II</t>
  </si>
  <si>
    <t>CONTRACT-I</t>
  </si>
  <si>
    <t>ECONOMICS - II</t>
  </si>
  <si>
    <t>OP. RES.</t>
  </si>
  <si>
    <t>PRN. OF MNGT.</t>
  </si>
  <si>
    <t>ADV. ACCT.</t>
  </si>
  <si>
    <t>REMEDIAL</t>
  </si>
  <si>
    <t>POL. SCI-II</t>
  </si>
  <si>
    <t>SOCIOLOGY-II</t>
  </si>
  <si>
    <t>MONTHS - 2018</t>
  </si>
  <si>
    <t>COST ACCT</t>
  </si>
  <si>
    <t>ENGLISH-III</t>
  </si>
  <si>
    <t>HRM</t>
  </si>
  <si>
    <t>CONST. LAW-I</t>
  </si>
  <si>
    <t>FAMILY LAW-II</t>
  </si>
  <si>
    <t>ORG. BHV.</t>
  </si>
  <si>
    <t>POL. SCI - IV</t>
  </si>
  <si>
    <t>POL. SCI - V</t>
  </si>
  <si>
    <t>LAB &amp; IND LAW-I</t>
  </si>
  <si>
    <t>ENV. LAW</t>
  </si>
  <si>
    <t>INT OF STAT.</t>
  </si>
  <si>
    <t>LAW OF CRIMES-II</t>
  </si>
  <si>
    <t>COMPANY LAW</t>
  </si>
  <si>
    <t>PROPERTY LAW</t>
  </si>
  <si>
    <t>LAW OF EVIDENCE</t>
  </si>
  <si>
    <t>DRAF. &amp; PLEADING</t>
  </si>
  <si>
    <t>TAXATION LAW</t>
  </si>
  <si>
    <t>HUMAN RIGHTS LAW &amp; PRACTICE</t>
  </si>
  <si>
    <t>BANKING LAW</t>
  </si>
  <si>
    <t>MOOT COURT / INTERNSHIP</t>
  </si>
  <si>
    <t>MAR</t>
  </si>
  <si>
    <t>20+2= 22</t>
  </si>
  <si>
    <t>20+2=22</t>
  </si>
  <si>
    <t>23+3=26</t>
  </si>
  <si>
    <t>%</t>
  </si>
  <si>
    <t>REF: IILS/ESTT/03/271  DATED 02/04/2018</t>
  </si>
  <si>
    <t>R/NO.</t>
  </si>
  <si>
    <t>R.NO.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</si>
</sst>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40">
    <xf numFmtId="0" fontId="0" fillId="0" borderId="0" xfId="0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Fill="1"/>
    <xf numFmtId="1" fontId="0" fillId="0" borderId="0" xfId="0" applyNumberFormat="1" applyFill="1" applyAlignment="1">
      <alignment horizontal="center"/>
    </xf>
    <xf numFmtId="0" fontId="2" fillId="0" borderId="0" xfId="0" applyFont="1"/>
    <xf numFmtId="0" fontId="2" fillId="0" borderId="1" xfId="0" applyFont="1" applyBorder="1"/>
    <xf numFmtId="1" fontId="0" fillId="0" borderId="0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quotePrefix="1" applyBorder="1"/>
    <xf numFmtId="0" fontId="0" fillId="0" borderId="1" xfId="0" quotePrefix="1" applyFill="1" applyBorder="1"/>
    <xf numFmtId="0" fontId="0" fillId="0" borderId="0" xfId="0" applyFo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" fontId="1" fillId="0" borderId="1" xfId="0" applyNumberFormat="1" applyFont="1" applyBorder="1" applyAlignment="1">
      <alignment horizontal="center"/>
    </xf>
    <xf numFmtId="0" fontId="0" fillId="0" borderId="1" xfId="0" quotePrefix="1" applyFill="1" applyBorder="1" applyAlignment="1"/>
    <xf numFmtId="0" fontId="0" fillId="0" borderId="1" xfId="0" quotePrefix="1" applyBorder="1" applyAlignment="1"/>
    <xf numFmtId="0" fontId="0" fillId="0" borderId="1" xfId="0" applyFill="1" applyBorder="1" applyAlignment="1"/>
    <xf numFmtId="0" fontId="2" fillId="0" borderId="1" xfId="0" applyFont="1" applyFill="1" applyBorder="1"/>
    <xf numFmtId="1" fontId="3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left"/>
    </xf>
    <xf numFmtId="9" fontId="0" fillId="0" borderId="0" xfId="1" applyFont="1" applyFill="1"/>
    <xf numFmtId="9" fontId="1" fillId="0" borderId="1" xfId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11" fillId="0" borderId="1" xfId="0" applyFont="1" applyFill="1" applyBorder="1"/>
    <xf numFmtId="0" fontId="1" fillId="0" borderId="0" xfId="0" applyFont="1" applyBorder="1" applyAlignment="1"/>
    <xf numFmtId="0" fontId="6" fillId="0" borderId="1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Border="1"/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8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9" fontId="5" fillId="0" borderId="1" xfId="1" applyFont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/>
    </xf>
    <xf numFmtId="9" fontId="0" fillId="0" borderId="0" xfId="1" applyFont="1" applyAlignment="1">
      <alignment horizontal="center"/>
    </xf>
    <xf numFmtId="9" fontId="5" fillId="0" borderId="1" xfId="1" applyFont="1" applyBorder="1" applyAlignment="1">
      <alignment vertical="center"/>
    </xf>
    <xf numFmtId="9" fontId="0" fillId="0" borderId="1" xfId="1" applyFont="1" applyBorder="1" applyAlignment="1">
      <alignment vertical="center"/>
    </xf>
    <xf numFmtId="9" fontId="0" fillId="0" borderId="1" xfId="1" applyFont="1" applyBorder="1"/>
    <xf numFmtId="9" fontId="0" fillId="0" borderId="0" xfId="1" applyFont="1"/>
    <xf numFmtId="9" fontId="0" fillId="0" borderId="1" xfId="1" applyFont="1" applyBorder="1" applyAlignment="1">
      <alignment horizontal="center" vertical="center"/>
    </xf>
    <xf numFmtId="9" fontId="1" fillId="0" borderId="1" xfId="1" applyFont="1" applyFill="1" applyBorder="1" applyAlignment="1">
      <alignment horizontal="center"/>
    </xf>
    <xf numFmtId="9" fontId="0" fillId="0" borderId="0" xfId="1" applyFont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9" fontId="5" fillId="0" borderId="1" xfId="1" applyFont="1" applyFill="1" applyBorder="1" applyAlignment="1">
      <alignment horizontal="center" vertical="center"/>
    </xf>
    <xf numFmtId="9" fontId="0" fillId="0" borderId="0" xfId="1" applyFont="1" applyFill="1" applyAlignment="1">
      <alignment horizontal="center"/>
    </xf>
    <xf numFmtId="9" fontId="6" fillId="0" borderId="1" xfId="1" applyFont="1" applyFill="1" applyBorder="1"/>
    <xf numFmtId="9" fontId="0" fillId="0" borderId="1" xfId="1" applyFont="1" applyFill="1" applyBorder="1" applyAlignment="1">
      <alignment vertical="center"/>
    </xf>
    <xf numFmtId="9" fontId="0" fillId="0" borderId="1" xfId="1" applyFont="1" applyFill="1" applyBorder="1"/>
    <xf numFmtId="9" fontId="6" fillId="0" borderId="1" xfId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1" xfId="1" applyFont="1" applyFill="1" applyBorder="1" applyAlignment="1">
      <alignment horizontal="right"/>
    </xf>
    <xf numFmtId="9" fontId="2" fillId="0" borderId="1" xfId="1" applyFont="1" applyFill="1" applyBorder="1" applyAlignment="1">
      <alignment horizontal="center" vertical="center"/>
    </xf>
    <xf numFmtId="9" fontId="2" fillId="0" borderId="0" xfId="1" applyFont="1" applyFill="1" applyAlignment="1">
      <alignment horizontal="center"/>
    </xf>
    <xf numFmtId="9" fontId="2" fillId="0" borderId="1" xfId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9" fontId="6" fillId="0" borderId="1" xfId="1" applyFont="1" applyBorder="1" applyAlignment="1">
      <alignment horizontal="center"/>
    </xf>
    <xf numFmtId="9" fontId="6" fillId="0" borderId="1" xfId="1" applyFont="1" applyBorder="1"/>
    <xf numFmtId="9" fontId="0" fillId="0" borderId="0" xfId="1" applyFont="1" applyFill="1" applyAlignment="1">
      <alignment horizontal="center" vertical="center"/>
    </xf>
    <xf numFmtId="9" fontId="0" fillId="0" borderId="0" xfId="1" applyFont="1" applyFill="1" applyAlignment="1">
      <alignment horizontal="center" vertical="top"/>
    </xf>
    <xf numFmtId="0" fontId="0" fillId="0" borderId="7" xfId="0" applyFill="1" applyBorder="1"/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3"/>
  <sheetViews>
    <sheetView tabSelected="1" workbookViewId="0">
      <selection activeCell="R11" sqref="R11"/>
    </sheetView>
  </sheetViews>
  <sheetFormatPr defaultRowHeight="24.95" customHeight="1"/>
  <cols>
    <col min="1" max="1" width="9.140625" style="1" bestFit="1" customWidth="1"/>
    <col min="2" max="2" width="32" style="9" bestFit="1" customWidth="1"/>
    <col min="3" max="3" width="6.28515625" style="5" customWidth="1"/>
    <col min="4" max="4" width="6" style="94" customWidth="1"/>
    <col min="5" max="5" width="6" customWidth="1"/>
    <col min="6" max="6" width="6.5703125" style="94" customWidth="1"/>
    <col min="7" max="7" width="7.42578125" customWidth="1"/>
    <col min="8" max="8" width="7.140625" style="94" customWidth="1"/>
    <col min="9" max="9" width="5.85546875" customWidth="1"/>
    <col min="10" max="10" width="5.42578125" style="98" customWidth="1"/>
    <col min="11" max="11" width="7" customWidth="1"/>
    <col min="12" max="12" width="7" style="94" customWidth="1"/>
    <col min="13" max="13" width="5.5703125" customWidth="1"/>
    <col min="14" max="14" width="6.28515625" customWidth="1"/>
    <col min="15" max="15" width="9.140625" style="94"/>
  </cols>
  <sheetData>
    <row r="1" spans="1:19" ht="24.95" customHeight="1">
      <c r="A1" s="122" t="s">
        <v>831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9" ht="21">
      <c r="A2" s="62"/>
      <c r="B2" s="6" t="s">
        <v>861</v>
      </c>
      <c r="C2" s="121" t="s">
        <v>865</v>
      </c>
      <c r="D2" s="121"/>
      <c r="E2" s="120" t="s">
        <v>866</v>
      </c>
      <c r="F2" s="120"/>
      <c r="G2" s="120" t="s">
        <v>867</v>
      </c>
      <c r="H2" s="120"/>
      <c r="I2" s="121" t="s">
        <v>868</v>
      </c>
      <c r="J2" s="121"/>
      <c r="K2" s="120" t="s">
        <v>869</v>
      </c>
      <c r="L2" s="120"/>
      <c r="M2" s="121" t="s">
        <v>871</v>
      </c>
      <c r="N2" s="121"/>
      <c r="O2" s="104"/>
    </row>
    <row r="3" spans="1:19" ht="21">
      <c r="A3" s="62"/>
      <c r="B3" s="6" t="s">
        <v>874</v>
      </c>
      <c r="C3" s="83" t="s">
        <v>895</v>
      </c>
      <c r="D3" s="64" t="s">
        <v>862</v>
      </c>
      <c r="E3" s="83" t="s">
        <v>895</v>
      </c>
      <c r="F3" s="64" t="s">
        <v>862</v>
      </c>
      <c r="G3" s="83" t="s">
        <v>895</v>
      </c>
      <c r="H3" s="64" t="s">
        <v>862</v>
      </c>
      <c r="I3" s="83" t="s">
        <v>895</v>
      </c>
      <c r="J3" s="64" t="s">
        <v>862</v>
      </c>
      <c r="K3" s="83" t="s">
        <v>895</v>
      </c>
      <c r="L3" s="100" t="s">
        <v>862</v>
      </c>
      <c r="M3" s="83" t="s">
        <v>895</v>
      </c>
      <c r="N3" s="54" t="s">
        <v>862</v>
      </c>
      <c r="O3" s="104"/>
    </row>
    <row r="4" spans="1:19" ht="15">
      <c r="A4" s="65"/>
      <c r="B4" s="66" t="s">
        <v>863</v>
      </c>
      <c r="C4" s="67">
        <v>20</v>
      </c>
      <c r="D4" s="93" t="s">
        <v>899</v>
      </c>
      <c r="E4" s="67">
        <v>24</v>
      </c>
      <c r="F4" s="93" t="s">
        <v>899</v>
      </c>
      <c r="G4" s="67">
        <v>21</v>
      </c>
      <c r="H4" s="93" t="s">
        <v>899</v>
      </c>
      <c r="I4" s="67">
        <v>20</v>
      </c>
      <c r="J4" s="93" t="s">
        <v>899</v>
      </c>
      <c r="K4" s="67">
        <v>26</v>
      </c>
      <c r="L4" s="93" t="s">
        <v>899</v>
      </c>
      <c r="M4" s="67"/>
      <c r="N4" s="93" t="s">
        <v>899</v>
      </c>
      <c r="O4" s="68" t="s">
        <v>864</v>
      </c>
    </row>
    <row r="5" spans="1:19" s="18" customFormat="1" ht="15.75">
      <c r="A5" s="2" t="s">
        <v>494</v>
      </c>
      <c r="B5" s="42" t="s">
        <v>502</v>
      </c>
      <c r="C5" s="16"/>
      <c r="D5" s="91"/>
      <c r="E5" s="16"/>
      <c r="F5" s="91"/>
      <c r="G5" s="16"/>
      <c r="H5" s="91"/>
      <c r="I5" s="16"/>
      <c r="J5" s="95"/>
      <c r="K5" s="16"/>
      <c r="L5" s="91"/>
      <c r="M5" s="69"/>
      <c r="N5" s="69"/>
      <c r="O5" s="91"/>
    </row>
    <row r="6" spans="1:19" s="27" customFormat="1" ht="24.95" customHeight="1">
      <c r="A6" s="3">
        <v>1</v>
      </c>
      <c r="B6" s="42" t="s">
        <v>503</v>
      </c>
      <c r="C6" s="25">
        <v>17</v>
      </c>
      <c r="D6" s="92">
        <f>C6/20</f>
        <v>0.85</v>
      </c>
      <c r="E6" s="28">
        <v>21</v>
      </c>
      <c r="F6" s="99">
        <f>E6/24</f>
        <v>0.875</v>
      </c>
      <c r="G6" s="28">
        <v>18</v>
      </c>
      <c r="H6" s="99">
        <f>G6/21</f>
        <v>0.8571428571428571</v>
      </c>
      <c r="I6" s="28">
        <v>15</v>
      </c>
      <c r="J6" s="96">
        <f>I6/20</f>
        <v>0.75</v>
      </c>
      <c r="K6" s="28">
        <v>13</v>
      </c>
      <c r="L6" s="99">
        <f>K6/26</f>
        <v>0.5</v>
      </c>
      <c r="M6" s="26"/>
      <c r="N6" s="26"/>
      <c r="O6" s="99">
        <f>SUM(D6+F6+H6+J6+L6)/5</f>
        <v>0.76642857142857146</v>
      </c>
    </row>
    <row r="7" spans="1:19" s="27" customFormat="1" ht="24.95" customHeight="1">
      <c r="A7" s="3">
        <v>2</v>
      </c>
      <c r="B7" s="42" t="s">
        <v>504</v>
      </c>
      <c r="C7" s="28">
        <v>11</v>
      </c>
      <c r="D7" s="92">
        <f t="shared" ref="D7:D41" si="0">C7/20</f>
        <v>0.55000000000000004</v>
      </c>
      <c r="E7" s="28">
        <v>15</v>
      </c>
      <c r="F7" s="99">
        <f t="shared" ref="F7:F41" si="1">E7/24</f>
        <v>0.625</v>
      </c>
      <c r="G7" s="28">
        <v>10</v>
      </c>
      <c r="H7" s="99">
        <f t="shared" ref="H7:H41" si="2">G7/21</f>
        <v>0.47619047619047616</v>
      </c>
      <c r="I7" s="28">
        <v>11</v>
      </c>
      <c r="J7" s="96">
        <f t="shared" ref="J7:J41" si="3">I7/20</f>
        <v>0.55000000000000004</v>
      </c>
      <c r="K7" s="28">
        <v>8</v>
      </c>
      <c r="L7" s="99">
        <f t="shared" ref="L7:L41" si="4">K7/26</f>
        <v>0.30769230769230771</v>
      </c>
      <c r="M7" s="26"/>
      <c r="N7" s="26"/>
      <c r="O7" s="99">
        <f t="shared" ref="O7:O41" si="5">SUM(D7+F7+H7+J7+L7)/5</f>
        <v>0.50177655677655664</v>
      </c>
      <c r="R7" s="71"/>
      <c r="S7" s="71"/>
    </row>
    <row r="8" spans="1:19" s="27" customFormat="1" ht="24.95" customHeight="1">
      <c r="A8" s="3">
        <v>3</v>
      </c>
      <c r="B8" s="42" t="s">
        <v>505</v>
      </c>
      <c r="C8" s="28">
        <v>11</v>
      </c>
      <c r="D8" s="92">
        <f t="shared" si="0"/>
        <v>0.55000000000000004</v>
      </c>
      <c r="E8" s="28">
        <v>15</v>
      </c>
      <c r="F8" s="99">
        <f t="shared" si="1"/>
        <v>0.625</v>
      </c>
      <c r="G8" s="28">
        <v>12</v>
      </c>
      <c r="H8" s="99">
        <f t="shared" si="2"/>
        <v>0.5714285714285714</v>
      </c>
      <c r="I8" s="28">
        <v>12</v>
      </c>
      <c r="J8" s="96">
        <f t="shared" si="3"/>
        <v>0.6</v>
      </c>
      <c r="K8" s="28">
        <v>14</v>
      </c>
      <c r="L8" s="99">
        <f t="shared" si="4"/>
        <v>0.53846153846153844</v>
      </c>
      <c r="M8" s="26"/>
      <c r="N8" s="26"/>
      <c r="O8" s="99">
        <f t="shared" si="5"/>
        <v>0.57697802197802195</v>
      </c>
    </row>
    <row r="9" spans="1:19" s="27" customFormat="1" ht="24.95" customHeight="1">
      <c r="A9" s="3">
        <v>4</v>
      </c>
      <c r="B9" s="42" t="s">
        <v>506</v>
      </c>
      <c r="C9" s="28">
        <v>17</v>
      </c>
      <c r="D9" s="92">
        <f t="shared" si="0"/>
        <v>0.85</v>
      </c>
      <c r="E9" s="28">
        <v>22</v>
      </c>
      <c r="F9" s="99">
        <f t="shared" si="1"/>
        <v>0.91666666666666663</v>
      </c>
      <c r="G9" s="28">
        <v>19</v>
      </c>
      <c r="H9" s="99">
        <f t="shared" si="2"/>
        <v>0.90476190476190477</v>
      </c>
      <c r="I9" s="28">
        <v>14</v>
      </c>
      <c r="J9" s="96">
        <f t="shared" si="3"/>
        <v>0.7</v>
      </c>
      <c r="K9" s="28">
        <v>11</v>
      </c>
      <c r="L9" s="99">
        <f t="shared" si="4"/>
        <v>0.42307692307692307</v>
      </c>
      <c r="M9" s="26"/>
      <c r="N9" s="26"/>
      <c r="O9" s="99">
        <f t="shared" si="5"/>
        <v>0.7589010989010988</v>
      </c>
    </row>
    <row r="10" spans="1:19" s="27" customFormat="1" ht="24.95" customHeight="1">
      <c r="A10" s="3">
        <v>5</v>
      </c>
      <c r="B10" s="42" t="s">
        <v>507</v>
      </c>
      <c r="C10" s="28">
        <v>10</v>
      </c>
      <c r="D10" s="92">
        <f t="shared" si="0"/>
        <v>0.5</v>
      </c>
      <c r="E10" s="28">
        <v>14</v>
      </c>
      <c r="F10" s="99">
        <f t="shared" si="1"/>
        <v>0.58333333333333337</v>
      </c>
      <c r="G10" s="28">
        <v>10</v>
      </c>
      <c r="H10" s="99">
        <f t="shared" si="2"/>
        <v>0.47619047619047616</v>
      </c>
      <c r="I10" s="28">
        <v>13</v>
      </c>
      <c r="J10" s="96">
        <f t="shared" si="3"/>
        <v>0.65</v>
      </c>
      <c r="K10" s="28">
        <v>9</v>
      </c>
      <c r="L10" s="99">
        <f t="shared" si="4"/>
        <v>0.34615384615384615</v>
      </c>
      <c r="M10" s="26"/>
      <c r="N10" s="26"/>
      <c r="O10" s="99">
        <f t="shared" si="5"/>
        <v>0.51113553113553123</v>
      </c>
    </row>
    <row r="11" spans="1:19" s="27" customFormat="1" ht="24.95" customHeight="1">
      <c r="A11" s="3">
        <v>6</v>
      </c>
      <c r="B11" s="42" t="s">
        <v>508</v>
      </c>
      <c r="C11" s="28">
        <v>16</v>
      </c>
      <c r="D11" s="92">
        <f t="shared" si="0"/>
        <v>0.8</v>
      </c>
      <c r="E11" s="28">
        <v>21</v>
      </c>
      <c r="F11" s="99">
        <f t="shared" si="1"/>
        <v>0.875</v>
      </c>
      <c r="G11" s="28">
        <v>17</v>
      </c>
      <c r="H11" s="99">
        <f t="shared" si="2"/>
        <v>0.80952380952380953</v>
      </c>
      <c r="I11" s="28">
        <v>16</v>
      </c>
      <c r="J11" s="96">
        <f t="shared" si="3"/>
        <v>0.8</v>
      </c>
      <c r="K11" s="28">
        <v>15</v>
      </c>
      <c r="L11" s="99">
        <f t="shared" si="4"/>
        <v>0.57692307692307687</v>
      </c>
      <c r="M11" s="26"/>
      <c r="N11" s="26"/>
      <c r="O11" s="99">
        <f t="shared" si="5"/>
        <v>0.7722893772893773</v>
      </c>
    </row>
    <row r="12" spans="1:19" s="27" customFormat="1" ht="24.95" customHeight="1">
      <c r="A12" s="3">
        <v>7</v>
      </c>
      <c r="B12" s="42" t="s">
        <v>509</v>
      </c>
      <c r="C12" s="28">
        <v>5</v>
      </c>
      <c r="D12" s="92">
        <f t="shared" si="0"/>
        <v>0.25</v>
      </c>
      <c r="E12" s="28">
        <v>5</v>
      </c>
      <c r="F12" s="99">
        <f t="shared" si="1"/>
        <v>0.20833333333333334</v>
      </c>
      <c r="G12" s="28">
        <v>6</v>
      </c>
      <c r="H12" s="99">
        <f t="shared" si="2"/>
        <v>0.2857142857142857</v>
      </c>
      <c r="I12" s="28">
        <v>5</v>
      </c>
      <c r="J12" s="96">
        <f t="shared" si="3"/>
        <v>0.25</v>
      </c>
      <c r="K12" s="28">
        <v>6</v>
      </c>
      <c r="L12" s="99">
        <f t="shared" si="4"/>
        <v>0.23076923076923078</v>
      </c>
      <c r="M12" s="26"/>
      <c r="N12" s="26"/>
      <c r="O12" s="99">
        <f t="shared" si="5"/>
        <v>0.24496336996336998</v>
      </c>
    </row>
    <row r="13" spans="1:19" s="27" customFormat="1" ht="24.95" customHeight="1">
      <c r="A13" s="3">
        <v>8</v>
      </c>
      <c r="B13" s="42" t="s">
        <v>510</v>
      </c>
      <c r="C13" s="28">
        <v>15</v>
      </c>
      <c r="D13" s="92">
        <f t="shared" si="0"/>
        <v>0.75</v>
      </c>
      <c r="E13" s="28">
        <v>20</v>
      </c>
      <c r="F13" s="99">
        <f t="shared" si="1"/>
        <v>0.83333333333333337</v>
      </c>
      <c r="G13" s="28">
        <v>17</v>
      </c>
      <c r="H13" s="99">
        <f t="shared" si="2"/>
        <v>0.80952380952380953</v>
      </c>
      <c r="I13" s="28">
        <v>15</v>
      </c>
      <c r="J13" s="96">
        <f t="shared" si="3"/>
        <v>0.75</v>
      </c>
      <c r="K13" s="28">
        <v>19</v>
      </c>
      <c r="L13" s="99">
        <f t="shared" si="4"/>
        <v>0.73076923076923073</v>
      </c>
      <c r="M13" s="26"/>
      <c r="N13" s="26"/>
      <c r="O13" s="99">
        <f t="shared" si="5"/>
        <v>0.77472527472527486</v>
      </c>
    </row>
    <row r="14" spans="1:19" s="27" customFormat="1" ht="24.95" customHeight="1">
      <c r="A14" s="3">
        <v>9</v>
      </c>
      <c r="B14" s="42" t="s">
        <v>511</v>
      </c>
      <c r="C14" s="28">
        <v>14</v>
      </c>
      <c r="D14" s="92">
        <f t="shared" si="0"/>
        <v>0.7</v>
      </c>
      <c r="E14" s="28">
        <v>18</v>
      </c>
      <c r="F14" s="99">
        <f t="shared" si="1"/>
        <v>0.75</v>
      </c>
      <c r="G14" s="28">
        <v>15</v>
      </c>
      <c r="H14" s="99">
        <f t="shared" si="2"/>
        <v>0.7142857142857143</v>
      </c>
      <c r="I14" s="28">
        <v>12</v>
      </c>
      <c r="J14" s="96">
        <f t="shared" si="3"/>
        <v>0.6</v>
      </c>
      <c r="K14" s="28">
        <v>11</v>
      </c>
      <c r="L14" s="99">
        <f t="shared" si="4"/>
        <v>0.42307692307692307</v>
      </c>
      <c r="M14" s="26"/>
      <c r="N14" s="26"/>
      <c r="O14" s="99">
        <f t="shared" si="5"/>
        <v>0.63747252747252747</v>
      </c>
    </row>
    <row r="15" spans="1:19" s="27" customFormat="1" ht="24.95" customHeight="1">
      <c r="A15" s="3">
        <v>10</v>
      </c>
      <c r="B15" s="42" t="s">
        <v>512</v>
      </c>
      <c r="C15" s="28">
        <v>12</v>
      </c>
      <c r="D15" s="92">
        <f t="shared" si="0"/>
        <v>0.6</v>
      </c>
      <c r="E15" s="28">
        <v>16</v>
      </c>
      <c r="F15" s="99">
        <f t="shared" si="1"/>
        <v>0.66666666666666663</v>
      </c>
      <c r="G15" s="28">
        <v>12</v>
      </c>
      <c r="H15" s="99">
        <f t="shared" si="2"/>
        <v>0.5714285714285714</v>
      </c>
      <c r="I15" s="28">
        <v>11</v>
      </c>
      <c r="J15" s="96">
        <f t="shared" si="3"/>
        <v>0.55000000000000004</v>
      </c>
      <c r="K15" s="28">
        <v>12</v>
      </c>
      <c r="L15" s="99">
        <f t="shared" si="4"/>
        <v>0.46153846153846156</v>
      </c>
      <c r="M15" s="26"/>
      <c r="N15" s="26"/>
      <c r="O15" s="99">
        <f t="shared" si="5"/>
        <v>0.56992673992673992</v>
      </c>
    </row>
    <row r="16" spans="1:19" s="27" customFormat="1" ht="24.95" customHeight="1">
      <c r="A16" s="3">
        <v>11</v>
      </c>
      <c r="B16" s="42" t="s">
        <v>513</v>
      </c>
      <c r="C16" s="28">
        <v>11</v>
      </c>
      <c r="D16" s="92">
        <f t="shared" si="0"/>
        <v>0.55000000000000004</v>
      </c>
      <c r="E16" s="28">
        <v>15</v>
      </c>
      <c r="F16" s="99">
        <f t="shared" si="1"/>
        <v>0.625</v>
      </c>
      <c r="G16" s="28">
        <v>11</v>
      </c>
      <c r="H16" s="99">
        <f t="shared" si="2"/>
        <v>0.52380952380952384</v>
      </c>
      <c r="I16" s="28">
        <v>9</v>
      </c>
      <c r="J16" s="96">
        <f t="shared" si="3"/>
        <v>0.45</v>
      </c>
      <c r="K16" s="28">
        <v>10</v>
      </c>
      <c r="L16" s="99">
        <f t="shared" si="4"/>
        <v>0.38461538461538464</v>
      </c>
      <c r="M16" s="26"/>
      <c r="N16" s="26"/>
      <c r="O16" s="99">
        <f t="shared" si="5"/>
        <v>0.50668498168498177</v>
      </c>
    </row>
    <row r="17" spans="1:15" s="27" customFormat="1" ht="24.95" customHeight="1">
      <c r="A17" s="3">
        <v>12</v>
      </c>
      <c r="B17" s="42" t="s">
        <v>514</v>
      </c>
      <c r="C17" s="28">
        <v>11</v>
      </c>
      <c r="D17" s="92">
        <f t="shared" si="0"/>
        <v>0.55000000000000004</v>
      </c>
      <c r="E17" s="28">
        <v>14</v>
      </c>
      <c r="F17" s="99">
        <f t="shared" si="1"/>
        <v>0.58333333333333337</v>
      </c>
      <c r="G17" s="28">
        <v>11</v>
      </c>
      <c r="H17" s="99">
        <f t="shared" si="2"/>
        <v>0.52380952380952384</v>
      </c>
      <c r="I17" s="28">
        <v>12</v>
      </c>
      <c r="J17" s="96">
        <f t="shared" si="3"/>
        <v>0.6</v>
      </c>
      <c r="K17" s="28">
        <v>13</v>
      </c>
      <c r="L17" s="99">
        <f t="shared" si="4"/>
        <v>0.5</v>
      </c>
      <c r="M17" s="26"/>
      <c r="N17" s="26"/>
      <c r="O17" s="99">
        <f t="shared" si="5"/>
        <v>0.55142857142857138</v>
      </c>
    </row>
    <row r="18" spans="1:15" s="27" customFormat="1" ht="24.95" customHeight="1">
      <c r="A18" s="3">
        <v>13</v>
      </c>
      <c r="B18" s="42" t="s">
        <v>515</v>
      </c>
      <c r="C18" s="28">
        <v>14</v>
      </c>
      <c r="D18" s="92">
        <f t="shared" si="0"/>
        <v>0.7</v>
      </c>
      <c r="E18" s="28">
        <v>19</v>
      </c>
      <c r="F18" s="99">
        <f t="shared" si="1"/>
        <v>0.79166666666666663</v>
      </c>
      <c r="G18" s="28">
        <v>15</v>
      </c>
      <c r="H18" s="99">
        <f t="shared" si="2"/>
        <v>0.7142857142857143</v>
      </c>
      <c r="I18" s="28">
        <v>11</v>
      </c>
      <c r="J18" s="96">
        <f t="shared" si="3"/>
        <v>0.55000000000000004</v>
      </c>
      <c r="K18" s="28">
        <v>11</v>
      </c>
      <c r="L18" s="99">
        <f t="shared" si="4"/>
        <v>0.42307692307692307</v>
      </c>
      <c r="M18" s="26"/>
      <c r="N18" s="26"/>
      <c r="O18" s="99">
        <f t="shared" si="5"/>
        <v>0.63580586080586088</v>
      </c>
    </row>
    <row r="19" spans="1:15" s="27" customFormat="1" ht="24.95" customHeight="1">
      <c r="A19" s="3">
        <v>14</v>
      </c>
      <c r="B19" s="42" t="s">
        <v>517</v>
      </c>
      <c r="C19" s="28">
        <v>8</v>
      </c>
      <c r="D19" s="92">
        <f t="shared" si="0"/>
        <v>0.4</v>
      </c>
      <c r="E19" s="28">
        <v>14</v>
      </c>
      <c r="F19" s="99">
        <f t="shared" si="1"/>
        <v>0.58333333333333337</v>
      </c>
      <c r="G19" s="28">
        <v>10</v>
      </c>
      <c r="H19" s="99">
        <f t="shared" si="2"/>
        <v>0.47619047619047616</v>
      </c>
      <c r="I19" s="28">
        <v>6</v>
      </c>
      <c r="J19" s="96">
        <f t="shared" si="3"/>
        <v>0.3</v>
      </c>
      <c r="K19" s="28">
        <v>5</v>
      </c>
      <c r="L19" s="99">
        <f t="shared" si="4"/>
        <v>0.19230769230769232</v>
      </c>
      <c r="M19" s="26"/>
      <c r="N19" s="26"/>
      <c r="O19" s="99">
        <f t="shared" si="5"/>
        <v>0.39036630036630038</v>
      </c>
    </row>
    <row r="20" spans="1:15" s="27" customFormat="1" ht="24.95" customHeight="1">
      <c r="A20" s="3">
        <v>15</v>
      </c>
      <c r="B20" s="42" t="s">
        <v>518</v>
      </c>
      <c r="C20" s="28">
        <v>16</v>
      </c>
      <c r="D20" s="92">
        <f t="shared" si="0"/>
        <v>0.8</v>
      </c>
      <c r="E20" s="28">
        <v>21</v>
      </c>
      <c r="F20" s="99">
        <f t="shared" si="1"/>
        <v>0.875</v>
      </c>
      <c r="G20" s="28">
        <v>18</v>
      </c>
      <c r="H20" s="99">
        <f t="shared" si="2"/>
        <v>0.8571428571428571</v>
      </c>
      <c r="I20" s="28">
        <v>13</v>
      </c>
      <c r="J20" s="96">
        <f t="shared" si="3"/>
        <v>0.65</v>
      </c>
      <c r="K20" s="28">
        <v>13</v>
      </c>
      <c r="L20" s="99">
        <f t="shared" si="4"/>
        <v>0.5</v>
      </c>
      <c r="M20" s="26"/>
      <c r="N20" s="26"/>
      <c r="O20" s="99">
        <f t="shared" si="5"/>
        <v>0.73642857142857143</v>
      </c>
    </row>
    <row r="21" spans="1:15" s="27" customFormat="1" ht="24.95" customHeight="1">
      <c r="A21" s="3">
        <v>16</v>
      </c>
      <c r="B21" s="42" t="s">
        <v>519</v>
      </c>
      <c r="C21" s="28">
        <v>0</v>
      </c>
      <c r="D21" s="92">
        <f t="shared" si="0"/>
        <v>0</v>
      </c>
      <c r="E21" s="28">
        <v>0</v>
      </c>
      <c r="F21" s="99">
        <f t="shared" si="1"/>
        <v>0</v>
      </c>
      <c r="G21" s="28">
        <v>0</v>
      </c>
      <c r="H21" s="99">
        <f t="shared" si="2"/>
        <v>0</v>
      </c>
      <c r="I21" s="28">
        <v>0</v>
      </c>
      <c r="J21" s="96">
        <f t="shared" si="3"/>
        <v>0</v>
      </c>
      <c r="K21" s="28">
        <v>0</v>
      </c>
      <c r="L21" s="99">
        <f t="shared" si="4"/>
        <v>0</v>
      </c>
      <c r="M21" s="26"/>
      <c r="N21" s="26"/>
      <c r="O21" s="99">
        <f t="shared" si="5"/>
        <v>0</v>
      </c>
    </row>
    <row r="22" spans="1:15" s="27" customFormat="1" ht="24.95" customHeight="1">
      <c r="A22" s="3">
        <v>17</v>
      </c>
      <c r="B22" s="42" t="s">
        <v>520</v>
      </c>
      <c r="C22" s="28">
        <v>9</v>
      </c>
      <c r="D22" s="92">
        <f t="shared" si="0"/>
        <v>0.45</v>
      </c>
      <c r="E22" s="28">
        <v>8</v>
      </c>
      <c r="F22" s="99">
        <f t="shared" si="1"/>
        <v>0.33333333333333331</v>
      </c>
      <c r="G22" s="28">
        <v>8</v>
      </c>
      <c r="H22" s="99">
        <f t="shared" si="2"/>
        <v>0.38095238095238093</v>
      </c>
      <c r="I22" s="28">
        <v>2</v>
      </c>
      <c r="J22" s="96">
        <f t="shared" si="3"/>
        <v>0.1</v>
      </c>
      <c r="K22" s="28">
        <v>2</v>
      </c>
      <c r="L22" s="99">
        <f t="shared" si="4"/>
        <v>7.6923076923076927E-2</v>
      </c>
      <c r="M22" s="26"/>
      <c r="N22" s="26"/>
      <c r="O22" s="99">
        <f t="shared" si="5"/>
        <v>0.26824175824175822</v>
      </c>
    </row>
    <row r="23" spans="1:15" s="27" customFormat="1" ht="24.95" customHeight="1">
      <c r="A23" s="3">
        <v>18</v>
      </c>
      <c r="B23" s="42" t="s">
        <v>521</v>
      </c>
      <c r="C23" s="28">
        <v>11</v>
      </c>
      <c r="D23" s="92">
        <f t="shared" si="0"/>
        <v>0.55000000000000004</v>
      </c>
      <c r="E23" s="28">
        <v>16</v>
      </c>
      <c r="F23" s="99">
        <f t="shared" si="1"/>
        <v>0.66666666666666663</v>
      </c>
      <c r="G23" s="28">
        <v>13</v>
      </c>
      <c r="H23" s="99">
        <f t="shared" si="2"/>
        <v>0.61904761904761907</v>
      </c>
      <c r="I23" s="28">
        <v>14</v>
      </c>
      <c r="J23" s="96">
        <f t="shared" si="3"/>
        <v>0.7</v>
      </c>
      <c r="K23" s="28">
        <v>12</v>
      </c>
      <c r="L23" s="99">
        <f t="shared" si="4"/>
        <v>0.46153846153846156</v>
      </c>
      <c r="M23" s="26"/>
      <c r="N23" s="26"/>
      <c r="O23" s="99">
        <f t="shared" si="5"/>
        <v>0.59945054945054943</v>
      </c>
    </row>
    <row r="24" spans="1:15" s="27" customFormat="1" ht="24.95" customHeight="1">
      <c r="A24" s="3">
        <v>19</v>
      </c>
      <c r="B24" s="42" t="s">
        <v>522</v>
      </c>
      <c r="C24" s="28">
        <v>14</v>
      </c>
      <c r="D24" s="92">
        <f t="shared" si="0"/>
        <v>0.7</v>
      </c>
      <c r="E24" s="28">
        <v>16</v>
      </c>
      <c r="F24" s="99">
        <f t="shared" si="1"/>
        <v>0.66666666666666663</v>
      </c>
      <c r="G24" s="28">
        <v>13</v>
      </c>
      <c r="H24" s="99">
        <f t="shared" si="2"/>
        <v>0.61904761904761907</v>
      </c>
      <c r="I24" s="28">
        <v>15</v>
      </c>
      <c r="J24" s="96">
        <f t="shared" si="3"/>
        <v>0.75</v>
      </c>
      <c r="K24" s="28">
        <v>14</v>
      </c>
      <c r="L24" s="99">
        <f t="shared" si="4"/>
        <v>0.53846153846153844</v>
      </c>
      <c r="M24" s="26"/>
      <c r="N24" s="26"/>
      <c r="O24" s="99">
        <f t="shared" si="5"/>
        <v>0.6548351648351648</v>
      </c>
    </row>
    <row r="25" spans="1:15" s="27" customFormat="1" ht="24.95" customHeight="1">
      <c r="A25" s="3">
        <v>20</v>
      </c>
      <c r="B25" s="42" t="s">
        <v>523</v>
      </c>
      <c r="C25" s="28">
        <v>8</v>
      </c>
      <c r="D25" s="92">
        <f t="shared" si="0"/>
        <v>0.4</v>
      </c>
      <c r="E25" s="28">
        <v>12</v>
      </c>
      <c r="F25" s="99">
        <f t="shared" si="1"/>
        <v>0.5</v>
      </c>
      <c r="G25" s="28">
        <v>9</v>
      </c>
      <c r="H25" s="99">
        <f t="shared" si="2"/>
        <v>0.42857142857142855</v>
      </c>
      <c r="I25" s="28">
        <v>4</v>
      </c>
      <c r="J25" s="96">
        <f t="shared" si="3"/>
        <v>0.2</v>
      </c>
      <c r="K25" s="28">
        <v>7</v>
      </c>
      <c r="L25" s="99">
        <f t="shared" si="4"/>
        <v>0.26923076923076922</v>
      </c>
      <c r="M25" s="26"/>
      <c r="N25" s="26"/>
      <c r="O25" s="99">
        <f t="shared" si="5"/>
        <v>0.35956043956043954</v>
      </c>
    </row>
    <row r="26" spans="1:15" s="27" customFormat="1" ht="24.95" customHeight="1">
      <c r="A26" s="3">
        <v>21</v>
      </c>
      <c r="B26" s="42" t="s">
        <v>524</v>
      </c>
      <c r="C26" s="28">
        <v>15</v>
      </c>
      <c r="D26" s="92">
        <f t="shared" si="0"/>
        <v>0.75</v>
      </c>
      <c r="E26" s="28">
        <v>17</v>
      </c>
      <c r="F26" s="99">
        <f t="shared" si="1"/>
        <v>0.70833333333333337</v>
      </c>
      <c r="G26" s="28">
        <v>15</v>
      </c>
      <c r="H26" s="99">
        <f t="shared" si="2"/>
        <v>0.7142857142857143</v>
      </c>
      <c r="I26" s="28">
        <v>12</v>
      </c>
      <c r="J26" s="96">
        <f t="shared" si="3"/>
        <v>0.6</v>
      </c>
      <c r="K26" s="28">
        <v>12</v>
      </c>
      <c r="L26" s="99">
        <f t="shared" si="4"/>
        <v>0.46153846153846156</v>
      </c>
      <c r="M26" s="26"/>
      <c r="N26" s="26"/>
      <c r="O26" s="99">
        <f t="shared" si="5"/>
        <v>0.64683150183150195</v>
      </c>
    </row>
    <row r="27" spans="1:15" s="27" customFormat="1" ht="24.95" customHeight="1">
      <c r="A27" s="3">
        <v>22</v>
      </c>
      <c r="B27" s="42" t="s">
        <v>525</v>
      </c>
      <c r="C27" s="28">
        <v>13</v>
      </c>
      <c r="D27" s="92">
        <f t="shared" si="0"/>
        <v>0.65</v>
      </c>
      <c r="E27" s="28">
        <v>16</v>
      </c>
      <c r="F27" s="99">
        <f t="shared" si="1"/>
        <v>0.66666666666666663</v>
      </c>
      <c r="G27" s="28">
        <v>13</v>
      </c>
      <c r="H27" s="99">
        <f t="shared" si="2"/>
        <v>0.61904761904761907</v>
      </c>
      <c r="I27" s="28">
        <v>15</v>
      </c>
      <c r="J27" s="96">
        <f t="shared" si="3"/>
        <v>0.75</v>
      </c>
      <c r="K27" s="28">
        <v>17</v>
      </c>
      <c r="L27" s="99">
        <f t="shared" si="4"/>
        <v>0.65384615384615385</v>
      </c>
      <c r="M27" s="26"/>
      <c r="N27" s="26"/>
      <c r="O27" s="99">
        <f t="shared" si="5"/>
        <v>0.66791208791208789</v>
      </c>
    </row>
    <row r="28" spans="1:15" s="27" customFormat="1" ht="24.95" customHeight="1">
      <c r="A28" s="3">
        <v>23</v>
      </c>
      <c r="B28" s="70" t="s">
        <v>526</v>
      </c>
      <c r="C28" s="28">
        <v>12</v>
      </c>
      <c r="D28" s="92">
        <f t="shared" si="0"/>
        <v>0.6</v>
      </c>
      <c r="E28" s="28">
        <v>16</v>
      </c>
      <c r="F28" s="99">
        <f t="shared" si="1"/>
        <v>0.66666666666666663</v>
      </c>
      <c r="G28" s="28">
        <v>13</v>
      </c>
      <c r="H28" s="99">
        <f t="shared" si="2"/>
        <v>0.61904761904761907</v>
      </c>
      <c r="I28" s="28">
        <v>16</v>
      </c>
      <c r="J28" s="96">
        <f t="shared" si="3"/>
        <v>0.8</v>
      </c>
      <c r="K28" s="28">
        <v>12</v>
      </c>
      <c r="L28" s="99">
        <f t="shared" si="4"/>
        <v>0.46153846153846156</v>
      </c>
      <c r="M28" s="26"/>
      <c r="N28" s="26"/>
      <c r="O28" s="99">
        <f t="shared" si="5"/>
        <v>0.62945054945054957</v>
      </c>
    </row>
    <row r="29" spans="1:15" s="27" customFormat="1" ht="24.95" customHeight="1">
      <c r="A29" s="3">
        <v>24</v>
      </c>
      <c r="B29" s="42" t="s">
        <v>649</v>
      </c>
      <c r="C29" s="28">
        <v>18</v>
      </c>
      <c r="D29" s="92">
        <f t="shared" si="0"/>
        <v>0.9</v>
      </c>
      <c r="E29" s="28">
        <v>21</v>
      </c>
      <c r="F29" s="99">
        <f t="shared" si="1"/>
        <v>0.875</v>
      </c>
      <c r="G29" s="28">
        <v>18</v>
      </c>
      <c r="H29" s="99">
        <f t="shared" si="2"/>
        <v>0.8571428571428571</v>
      </c>
      <c r="I29" s="28">
        <v>14</v>
      </c>
      <c r="J29" s="96">
        <f t="shared" si="3"/>
        <v>0.7</v>
      </c>
      <c r="K29" s="28">
        <v>19</v>
      </c>
      <c r="L29" s="99">
        <f t="shared" si="4"/>
        <v>0.73076923076923073</v>
      </c>
      <c r="M29" s="26"/>
      <c r="N29" s="26"/>
      <c r="O29" s="99">
        <f t="shared" si="5"/>
        <v>0.81258241758241767</v>
      </c>
    </row>
    <row r="30" spans="1:15" s="27" customFormat="1" ht="24.95" customHeight="1">
      <c r="A30" s="3">
        <v>25</v>
      </c>
      <c r="B30" s="42" t="s">
        <v>650</v>
      </c>
      <c r="C30" s="28">
        <v>15</v>
      </c>
      <c r="D30" s="92">
        <f t="shared" si="0"/>
        <v>0.75</v>
      </c>
      <c r="E30" s="28">
        <v>16</v>
      </c>
      <c r="F30" s="99">
        <f t="shared" si="1"/>
        <v>0.66666666666666663</v>
      </c>
      <c r="G30" s="28">
        <v>15</v>
      </c>
      <c r="H30" s="99">
        <f t="shared" si="2"/>
        <v>0.7142857142857143</v>
      </c>
      <c r="I30" s="28">
        <v>10</v>
      </c>
      <c r="J30" s="96">
        <f t="shared" si="3"/>
        <v>0.5</v>
      </c>
      <c r="K30" s="28">
        <v>14</v>
      </c>
      <c r="L30" s="99">
        <f t="shared" si="4"/>
        <v>0.53846153846153844</v>
      </c>
      <c r="M30" s="26"/>
      <c r="N30" s="26"/>
      <c r="O30" s="99">
        <f t="shared" si="5"/>
        <v>0.63388278388278385</v>
      </c>
    </row>
    <row r="31" spans="1:15" s="27" customFormat="1" ht="24.95" customHeight="1">
      <c r="A31" s="3">
        <v>26</v>
      </c>
      <c r="B31" s="42" t="s">
        <v>651</v>
      </c>
      <c r="C31" s="28">
        <v>15</v>
      </c>
      <c r="D31" s="92">
        <f t="shared" si="0"/>
        <v>0.75</v>
      </c>
      <c r="E31" s="28">
        <v>15</v>
      </c>
      <c r="F31" s="99">
        <f t="shared" si="1"/>
        <v>0.625</v>
      </c>
      <c r="G31" s="28">
        <v>13</v>
      </c>
      <c r="H31" s="99">
        <f t="shared" si="2"/>
        <v>0.61904761904761907</v>
      </c>
      <c r="I31" s="28">
        <v>16</v>
      </c>
      <c r="J31" s="96">
        <f t="shared" si="3"/>
        <v>0.8</v>
      </c>
      <c r="K31" s="28">
        <v>13</v>
      </c>
      <c r="L31" s="99">
        <f t="shared" si="4"/>
        <v>0.5</v>
      </c>
      <c r="M31" s="26"/>
      <c r="N31" s="26"/>
      <c r="O31" s="99">
        <f t="shared" si="5"/>
        <v>0.65880952380952384</v>
      </c>
    </row>
    <row r="32" spans="1:15" s="27" customFormat="1" ht="24.95" customHeight="1">
      <c r="A32" s="3">
        <v>27</v>
      </c>
      <c r="B32" s="42" t="s">
        <v>668</v>
      </c>
      <c r="C32" s="28">
        <v>17</v>
      </c>
      <c r="D32" s="92">
        <f t="shared" si="0"/>
        <v>0.85</v>
      </c>
      <c r="E32" s="28">
        <v>20</v>
      </c>
      <c r="F32" s="99">
        <f t="shared" si="1"/>
        <v>0.83333333333333337</v>
      </c>
      <c r="G32" s="28">
        <v>18</v>
      </c>
      <c r="H32" s="99">
        <f t="shared" si="2"/>
        <v>0.8571428571428571</v>
      </c>
      <c r="I32" s="28">
        <v>10</v>
      </c>
      <c r="J32" s="96">
        <f t="shared" si="3"/>
        <v>0.5</v>
      </c>
      <c r="K32" s="28">
        <v>16</v>
      </c>
      <c r="L32" s="99">
        <f t="shared" si="4"/>
        <v>0.61538461538461542</v>
      </c>
      <c r="M32" s="26"/>
      <c r="N32" s="26"/>
      <c r="O32" s="99">
        <f t="shared" si="5"/>
        <v>0.73117216117216111</v>
      </c>
    </row>
    <row r="33" spans="1:15" ht="24.95" customHeight="1">
      <c r="A33" s="3">
        <v>28</v>
      </c>
      <c r="B33" s="42" t="s">
        <v>670</v>
      </c>
      <c r="C33" s="3">
        <v>9</v>
      </c>
      <c r="D33" s="92">
        <f t="shared" si="0"/>
        <v>0.45</v>
      </c>
      <c r="E33" s="3">
        <v>14</v>
      </c>
      <c r="F33" s="99">
        <f t="shared" si="1"/>
        <v>0.58333333333333337</v>
      </c>
      <c r="G33" s="3">
        <v>12</v>
      </c>
      <c r="H33" s="99">
        <f t="shared" si="2"/>
        <v>0.5714285714285714</v>
      </c>
      <c r="I33" s="3">
        <v>11</v>
      </c>
      <c r="J33" s="96">
        <f t="shared" si="3"/>
        <v>0.55000000000000004</v>
      </c>
      <c r="K33" s="3">
        <v>10</v>
      </c>
      <c r="L33" s="99">
        <f t="shared" si="4"/>
        <v>0.38461538461538464</v>
      </c>
      <c r="M33" s="4"/>
      <c r="N33" s="4"/>
      <c r="O33" s="99">
        <f t="shared" si="5"/>
        <v>0.50787545787545796</v>
      </c>
    </row>
    <row r="34" spans="1:15" ht="24.95" customHeight="1">
      <c r="A34" s="3">
        <v>29</v>
      </c>
      <c r="B34" s="42" t="s">
        <v>671</v>
      </c>
      <c r="C34" s="3">
        <v>10</v>
      </c>
      <c r="D34" s="92">
        <f t="shared" si="0"/>
        <v>0.5</v>
      </c>
      <c r="E34" s="3">
        <v>14</v>
      </c>
      <c r="F34" s="99">
        <f t="shared" si="1"/>
        <v>0.58333333333333337</v>
      </c>
      <c r="G34" s="3">
        <v>11</v>
      </c>
      <c r="H34" s="99">
        <f t="shared" si="2"/>
        <v>0.52380952380952384</v>
      </c>
      <c r="I34" s="3">
        <v>10</v>
      </c>
      <c r="J34" s="96">
        <f t="shared" si="3"/>
        <v>0.5</v>
      </c>
      <c r="K34" s="3">
        <v>10</v>
      </c>
      <c r="L34" s="99">
        <f t="shared" si="4"/>
        <v>0.38461538461538464</v>
      </c>
      <c r="M34" s="4"/>
      <c r="N34" s="4"/>
      <c r="O34" s="99">
        <f t="shared" si="5"/>
        <v>0.49835164835164836</v>
      </c>
    </row>
    <row r="35" spans="1:15" ht="24.95" customHeight="1">
      <c r="A35" s="3">
        <v>30</v>
      </c>
      <c r="B35" s="42" t="s">
        <v>672</v>
      </c>
      <c r="C35" s="3">
        <v>10</v>
      </c>
      <c r="D35" s="92">
        <f t="shared" si="0"/>
        <v>0.5</v>
      </c>
      <c r="E35" s="3">
        <v>13</v>
      </c>
      <c r="F35" s="99">
        <f t="shared" si="1"/>
        <v>0.54166666666666663</v>
      </c>
      <c r="G35" s="3">
        <v>10</v>
      </c>
      <c r="H35" s="99">
        <f t="shared" si="2"/>
        <v>0.47619047619047616</v>
      </c>
      <c r="I35" s="3">
        <v>11</v>
      </c>
      <c r="J35" s="96">
        <f t="shared" si="3"/>
        <v>0.55000000000000004</v>
      </c>
      <c r="K35" s="3">
        <v>10</v>
      </c>
      <c r="L35" s="99">
        <f t="shared" si="4"/>
        <v>0.38461538461538464</v>
      </c>
      <c r="M35" s="4"/>
      <c r="N35" s="4"/>
      <c r="O35" s="99">
        <f t="shared" si="5"/>
        <v>0.49049450549450552</v>
      </c>
    </row>
    <row r="36" spans="1:15" ht="24.95" customHeight="1">
      <c r="A36" s="3">
        <v>31</v>
      </c>
      <c r="B36" s="42" t="s">
        <v>673</v>
      </c>
      <c r="C36" s="3">
        <v>14</v>
      </c>
      <c r="D36" s="92">
        <f t="shared" si="0"/>
        <v>0.7</v>
      </c>
      <c r="E36" s="3">
        <v>16</v>
      </c>
      <c r="F36" s="99">
        <f t="shared" si="1"/>
        <v>0.66666666666666663</v>
      </c>
      <c r="G36" s="3">
        <v>13</v>
      </c>
      <c r="H36" s="99">
        <f t="shared" si="2"/>
        <v>0.61904761904761907</v>
      </c>
      <c r="I36" s="3">
        <v>12</v>
      </c>
      <c r="J36" s="96">
        <f t="shared" si="3"/>
        <v>0.6</v>
      </c>
      <c r="K36" s="3">
        <v>13</v>
      </c>
      <c r="L36" s="99">
        <f t="shared" si="4"/>
        <v>0.5</v>
      </c>
      <c r="M36" s="4"/>
      <c r="N36" s="4"/>
      <c r="O36" s="99">
        <f t="shared" si="5"/>
        <v>0.61714285714285722</v>
      </c>
    </row>
    <row r="37" spans="1:15" ht="24.95" customHeight="1">
      <c r="A37" s="3">
        <v>32</v>
      </c>
      <c r="B37" s="42" t="s">
        <v>677</v>
      </c>
      <c r="C37" s="3">
        <v>14</v>
      </c>
      <c r="D37" s="92">
        <f t="shared" si="0"/>
        <v>0.7</v>
      </c>
      <c r="E37" s="3">
        <v>19</v>
      </c>
      <c r="F37" s="99">
        <f t="shared" si="1"/>
        <v>0.79166666666666663</v>
      </c>
      <c r="G37" s="3">
        <v>16</v>
      </c>
      <c r="H37" s="99">
        <f t="shared" si="2"/>
        <v>0.76190476190476186</v>
      </c>
      <c r="I37" s="3">
        <v>15</v>
      </c>
      <c r="J37" s="96">
        <f t="shared" si="3"/>
        <v>0.75</v>
      </c>
      <c r="K37" s="3">
        <v>14</v>
      </c>
      <c r="L37" s="99">
        <f t="shared" si="4"/>
        <v>0.53846153846153844</v>
      </c>
      <c r="M37" s="4"/>
      <c r="N37" s="4"/>
      <c r="O37" s="99">
        <f t="shared" si="5"/>
        <v>0.7084065934065934</v>
      </c>
    </row>
    <row r="38" spans="1:15" ht="24.95" customHeight="1">
      <c r="A38" s="3">
        <v>33</v>
      </c>
      <c r="B38" s="42" t="s">
        <v>679</v>
      </c>
      <c r="C38" s="3">
        <v>13</v>
      </c>
      <c r="D38" s="92">
        <f t="shared" si="0"/>
        <v>0.65</v>
      </c>
      <c r="E38" s="3">
        <v>19</v>
      </c>
      <c r="F38" s="99">
        <f t="shared" si="1"/>
        <v>0.79166666666666663</v>
      </c>
      <c r="G38" s="3">
        <v>16</v>
      </c>
      <c r="H38" s="99">
        <f t="shared" si="2"/>
        <v>0.76190476190476186</v>
      </c>
      <c r="I38" s="3">
        <v>10</v>
      </c>
      <c r="J38" s="96">
        <f t="shared" si="3"/>
        <v>0.5</v>
      </c>
      <c r="K38" s="3">
        <v>18</v>
      </c>
      <c r="L38" s="99">
        <f t="shared" si="4"/>
        <v>0.69230769230769229</v>
      </c>
      <c r="M38" s="4"/>
      <c r="N38" s="4"/>
      <c r="O38" s="99">
        <f t="shared" si="5"/>
        <v>0.67917582417582412</v>
      </c>
    </row>
    <row r="39" spans="1:15" ht="24.95" customHeight="1">
      <c r="A39" s="3">
        <v>34</v>
      </c>
      <c r="B39" s="42" t="s">
        <v>681</v>
      </c>
      <c r="C39" s="3">
        <v>13</v>
      </c>
      <c r="D39" s="92">
        <f t="shared" si="0"/>
        <v>0.65</v>
      </c>
      <c r="E39" s="3">
        <v>15</v>
      </c>
      <c r="F39" s="99">
        <f t="shared" si="1"/>
        <v>0.625</v>
      </c>
      <c r="G39" s="3">
        <v>12</v>
      </c>
      <c r="H39" s="99">
        <f t="shared" si="2"/>
        <v>0.5714285714285714</v>
      </c>
      <c r="I39" s="3">
        <v>10</v>
      </c>
      <c r="J39" s="96">
        <f t="shared" si="3"/>
        <v>0.5</v>
      </c>
      <c r="K39" s="3">
        <v>9</v>
      </c>
      <c r="L39" s="99">
        <f t="shared" si="4"/>
        <v>0.34615384615384615</v>
      </c>
      <c r="M39" s="4"/>
      <c r="N39" s="4"/>
      <c r="O39" s="99">
        <f t="shared" si="5"/>
        <v>0.53851648351648351</v>
      </c>
    </row>
    <row r="40" spans="1:15" ht="24.95" customHeight="1">
      <c r="A40" s="3">
        <v>35</v>
      </c>
      <c r="B40" s="42" t="s">
        <v>682</v>
      </c>
      <c r="C40" s="3">
        <v>12</v>
      </c>
      <c r="D40" s="92">
        <f t="shared" si="0"/>
        <v>0.6</v>
      </c>
      <c r="E40" s="3">
        <v>15</v>
      </c>
      <c r="F40" s="99">
        <f t="shared" si="1"/>
        <v>0.625</v>
      </c>
      <c r="G40" s="3">
        <v>11</v>
      </c>
      <c r="H40" s="99">
        <f t="shared" si="2"/>
        <v>0.52380952380952384</v>
      </c>
      <c r="I40" s="3">
        <v>9</v>
      </c>
      <c r="J40" s="96">
        <f t="shared" si="3"/>
        <v>0.45</v>
      </c>
      <c r="K40" s="3">
        <v>9</v>
      </c>
      <c r="L40" s="99">
        <f t="shared" si="4"/>
        <v>0.34615384615384615</v>
      </c>
      <c r="M40" s="4"/>
      <c r="N40" s="4"/>
      <c r="O40" s="99">
        <f t="shared" si="5"/>
        <v>0.50899267399267401</v>
      </c>
    </row>
    <row r="41" spans="1:15" ht="24.95" customHeight="1">
      <c r="A41" s="3">
        <v>36</v>
      </c>
      <c r="B41" s="42" t="s">
        <v>686</v>
      </c>
      <c r="C41" s="3">
        <v>7</v>
      </c>
      <c r="D41" s="92">
        <f t="shared" si="0"/>
        <v>0.35</v>
      </c>
      <c r="E41" s="3">
        <v>9</v>
      </c>
      <c r="F41" s="99">
        <f t="shared" si="1"/>
        <v>0.375</v>
      </c>
      <c r="G41" s="3">
        <v>8</v>
      </c>
      <c r="H41" s="99">
        <f t="shared" si="2"/>
        <v>0.38095238095238093</v>
      </c>
      <c r="I41" s="3">
        <v>8</v>
      </c>
      <c r="J41" s="96">
        <f t="shared" si="3"/>
        <v>0.4</v>
      </c>
      <c r="K41" s="3">
        <v>8</v>
      </c>
      <c r="L41" s="99">
        <f t="shared" si="4"/>
        <v>0.30769230769230771</v>
      </c>
      <c r="M41" s="4"/>
      <c r="N41" s="4"/>
      <c r="O41" s="99">
        <f t="shared" si="5"/>
        <v>0.36272893772893772</v>
      </c>
    </row>
    <row r="42" spans="1:15" ht="24.95" customHeight="1">
      <c r="B42" s="119" t="s">
        <v>900</v>
      </c>
    </row>
    <row r="43" spans="1:15" ht="24.95" customHeight="1">
      <c r="C43" s="5" t="s">
        <v>473</v>
      </c>
    </row>
  </sheetData>
  <mergeCells count="7">
    <mergeCell ref="K2:L2"/>
    <mergeCell ref="M2:N2"/>
    <mergeCell ref="A1:N1"/>
    <mergeCell ref="C2:D2"/>
    <mergeCell ref="E2:F2"/>
    <mergeCell ref="G2:H2"/>
    <mergeCell ref="I2:J2"/>
  </mergeCells>
  <pageMargins left="0.7" right="0.7" top="0.75" bottom="0.75" header="0.3" footer="0.3"/>
  <pageSetup paperSize="9" scale="6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67"/>
  <sheetViews>
    <sheetView topLeftCell="A58" workbookViewId="0">
      <selection activeCell="J68" sqref="J68"/>
    </sheetView>
  </sheetViews>
  <sheetFormatPr defaultRowHeight="24.95" customHeight="1"/>
  <cols>
    <col min="1" max="1" width="7.42578125" style="10" bestFit="1" customWidth="1"/>
    <col min="2" max="2" width="25.85546875" style="45" bestFit="1" customWidth="1"/>
    <col min="3" max="3" width="8" style="46" customWidth="1"/>
    <col min="4" max="4" width="9.28515625" style="112" customWidth="1"/>
    <col min="5" max="5" width="6.85546875" style="45" customWidth="1"/>
    <col min="6" max="6" width="6.85546875" style="104" customWidth="1"/>
    <col min="7" max="7" width="6.42578125" style="9" customWidth="1"/>
    <col min="8" max="8" width="6.7109375" style="104" customWidth="1"/>
    <col min="9" max="9" width="8" style="9" customWidth="1"/>
    <col min="10" max="10" width="8" style="104" customWidth="1"/>
    <col min="11" max="11" width="5.28515625" style="9" bestFit="1" customWidth="1"/>
    <col min="12" max="12" width="4.28515625" style="104" bestFit="1" customWidth="1"/>
    <col min="13" max="13" width="9.140625" style="104"/>
    <col min="14" max="16384" width="9.140625" style="9"/>
  </cols>
  <sheetData>
    <row r="1" spans="1:17" s="34" customFormat="1" ht="24.95" customHeight="1">
      <c r="A1" s="134" t="s">
        <v>843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17"/>
    </row>
    <row r="2" spans="1:17" customFormat="1" ht="21">
      <c r="A2" s="62"/>
      <c r="B2" s="6" t="s">
        <v>861</v>
      </c>
      <c r="C2" s="121" t="s">
        <v>886</v>
      </c>
      <c r="D2" s="121"/>
      <c r="E2" s="121" t="s">
        <v>884</v>
      </c>
      <c r="F2" s="121"/>
      <c r="G2" s="121" t="s">
        <v>885</v>
      </c>
      <c r="H2" s="121"/>
      <c r="I2" s="121" t="s">
        <v>883</v>
      </c>
      <c r="J2" s="121"/>
      <c r="K2" s="121" t="s">
        <v>871</v>
      </c>
      <c r="L2" s="121"/>
      <c r="M2" s="104"/>
    </row>
    <row r="3" spans="1:17" customFormat="1" ht="21">
      <c r="A3" s="62"/>
      <c r="B3" s="6" t="s">
        <v>874</v>
      </c>
      <c r="C3" s="83" t="s">
        <v>895</v>
      </c>
      <c r="D3" s="64" t="s">
        <v>862</v>
      </c>
      <c r="E3" s="83" t="s">
        <v>895</v>
      </c>
      <c r="F3" s="64" t="s">
        <v>862</v>
      </c>
      <c r="G3" s="83" t="s">
        <v>895</v>
      </c>
      <c r="H3" s="64" t="s">
        <v>862</v>
      </c>
      <c r="I3" s="83" t="s">
        <v>895</v>
      </c>
      <c r="J3" s="64" t="s">
        <v>862</v>
      </c>
      <c r="K3" s="83" t="s">
        <v>895</v>
      </c>
      <c r="L3" s="100" t="s">
        <v>862</v>
      </c>
      <c r="M3" s="104"/>
    </row>
    <row r="4" spans="1:17" customFormat="1" ht="15">
      <c r="A4" s="65"/>
      <c r="B4" s="66" t="s">
        <v>863</v>
      </c>
      <c r="C4" s="67">
        <v>20</v>
      </c>
      <c r="D4" s="93" t="s">
        <v>899</v>
      </c>
      <c r="E4" s="67">
        <v>23</v>
      </c>
      <c r="F4" s="93" t="s">
        <v>899</v>
      </c>
      <c r="G4" s="67">
        <v>20</v>
      </c>
      <c r="H4" s="93" t="s">
        <v>899</v>
      </c>
      <c r="I4" s="67">
        <v>35</v>
      </c>
      <c r="J4" s="93" t="s">
        <v>899</v>
      </c>
      <c r="K4" s="67"/>
      <c r="L4" s="68" t="s">
        <v>899</v>
      </c>
      <c r="M4" s="68" t="s">
        <v>864</v>
      </c>
    </row>
    <row r="5" spans="1:17" customFormat="1" ht="15">
      <c r="A5" s="65" t="s">
        <v>500</v>
      </c>
      <c r="B5" s="66" t="s">
        <v>495</v>
      </c>
      <c r="C5" s="67"/>
      <c r="D5" s="85"/>
      <c r="E5" s="67"/>
      <c r="F5" s="85"/>
      <c r="G5" s="67"/>
      <c r="H5" s="85"/>
      <c r="I5" s="67"/>
      <c r="J5" s="93"/>
      <c r="K5" s="67"/>
      <c r="L5" s="68"/>
      <c r="M5" s="68"/>
    </row>
    <row r="6" spans="1:17" s="34" customFormat="1" ht="24.95" customHeight="1">
      <c r="A6" s="33">
        <v>1</v>
      </c>
      <c r="B6" s="37" t="s">
        <v>144</v>
      </c>
      <c r="C6" s="38">
        <v>16</v>
      </c>
      <c r="D6" s="111">
        <f>C6/20</f>
        <v>0.8</v>
      </c>
      <c r="E6" s="38">
        <v>18</v>
      </c>
      <c r="F6" s="92">
        <f>E6/23</f>
        <v>0.78260869565217395</v>
      </c>
      <c r="G6" s="25">
        <v>16</v>
      </c>
      <c r="H6" s="92">
        <f>G6/20</f>
        <v>0.8</v>
      </c>
      <c r="I6" s="25">
        <v>15</v>
      </c>
      <c r="J6" s="92">
        <f>I6/35</f>
        <v>0.42857142857142855</v>
      </c>
      <c r="K6" s="24"/>
      <c r="L6" s="92"/>
      <c r="M6" s="92">
        <f>SUM(D6+F6+H6+J6)/4</f>
        <v>0.70279503105590069</v>
      </c>
    </row>
    <row r="7" spans="1:17" s="34" customFormat="1" ht="24.95" customHeight="1">
      <c r="A7" s="33">
        <v>2</v>
      </c>
      <c r="B7" s="37" t="s">
        <v>145</v>
      </c>
      <c r="C7" s="38">
        <v>15</v>
      </c>
      <c r="D7" s="111">
        <f t="shared" ref="D7:D66" si="0">C7/20</f>
        <v>0.75</v>
      </c>
      <c r="E7" s="38">
        <v>16</v>
      </c>
      <c r="F7" s="92">
        <f t="shared" ref="F7:F66" si="1">E7/23</f>
        <v>0.69565217391304346</v>
      </c>
      <c r="G7" s="25">
        <v>16</v>
      </c>
      <c r="H7" s="92">
        <f t="shared" ref="H7:H66" si="2">G7/20</f>
        <v>0.8</v>
      </c>
      <c r="I7" s="25">
        <v>18</v>
      </c>
      <c r="J7" s="92">
        <f t="shared" ref="J7:J66" si="3">I7/35</f>
        <v>0.51428571428571423</v>
      </c>
      <c r="K7" s="24"/>
      <c r="L7" s="92"/>
      <c r="M7" s="92">
        <f t="shared" ref="M7:M66" si="4">SUM(D7+F7+H7+J7)/4</f>
        <v>0.68998447204968949</v>
      </c>
      <c r="P7" s="126"/>
      <c r="Q7" s="127"/>
    </row>
    <row r="8" spans="1:17" s="34" customFormat="1" ht="24.95" customHeight="1">
      <c r="A8" s="33">
        <v>3</v>
      </c>
      <c r="B8" s="37" t="s">
        <v>146</v>
      </c>
      <c r="C8" s="38">
        <v>18</v>
      </c>
      <c r="D8" s="111">
        <f t="shared" si="0"/>
        <v>0.9</v>
      </c>
      <c r="E8" s="38">
        <v>19</v>
      </c>
      <c r="F8" s="92">
        <f t="shared" si="1"/>
        <v>0.82608695652173914</v>
      </c>
      <c r="G8" s="25">
        <v>15</v>
      </c>
      <c r="H8" s="92">
        <f t="shared" si="2"/>
        <v>0.75</v>
      </c>
      <c r="I8" s="25">
        <v>27</v>
      </c>
      <c r="J8" s="92">
        <f t="shared" si="3"/>
        <v>0.77142857142857146</v>
      </c>
      <c r="K8" s="24"/>
      <c r="L8" s="92"/>
      <c r="M8" s="92">
        <f t="shared" si="4"/>
        <v>0.81187888198757763</v>
      </c>
    </row>
    <row r="9" spans="1:17" s="34" customFormat="1" ht="24.95" customHeight="1">
      <c r="A9" s="33">
        <v>4</v>
      </c>
      <c r="B9" s="37" t="s">
        <v>483</v>
      </c>
      <c r="C9" s="38">
        <v>19</v>
      </c>
      <c r="D9" s="111">
        <f t="shared" si="0"/>
        <v>0.95</v>
      </c>
      <c r="E9" s="38">
        <v>21</v>
      </c>
      <c r="F9" s="92">
        <f t="shared" si="1"/>
        <v>0.91304347826086951</v>
      </c>
      <c r="G9" s="25">
        <v>17</v>
      </c>
      <c r="H9" s="92">
        <f t="shared" si="2"/>
        <v>0.85</v>
      </c>
      <c r="I9" s="25">
        <v>24</v>
      </c>
      <c r="J9" s="92">
        <f t="shared" si="3"/>
        <v>0.68571428571428572</v>
      </c>
      <c r="K9" s="24"/>
      <c r="L9" s="92"/>
      <c r="M9" s="92">
        <f t="shared" si="4"/>
        <v>0.84968944099378874</v>
      </c>
    </row>
    <row r="10" spans="1:17" s="34" customFormat="1" ht="24.95" customHeight="1">
      <c r="A10" s="33">
        <v>5</v>
      </c>
      <c r="B10" s="37" t="s">
        <v>147</v>
      </c>
      <c r="C10" s="38">
        <v>18</v>
      </c>
      <c r="D10" s="111">
        <f t="shared" si="0"/>
        <v>0.9</v>
      </c>
      <c r="E10" s="38">
        <v>20</v>
      </c>
      <c r="F10" s="92">
        <f t="shared" si="1"/>
        <v>0.86956521739130432</v>
      </c>
      <c r="G10" s="25">
        <v>18</v>
      </c>
      <c r="H10" s="92">
        <f t="shared" si="2"/>
        <v>0.9</v>
      </c>
      <c r="I10" s="25">
        <v>23</v>
      </c>
      <c r="J10" s="92">
        <f t="shared" si="3"/>
        <v>0.65714285714285714</v>
      </c>
      <c r="K10" s="24"/>
      <c r="L10" s="92"/>
      <c r="M10" s="92">
        <f t="shared" si="4"/>
        <v>0.83167701863354038</v>
      </c>
    </row>
    <row r="11" spans="1:17" s="34" customFormat="1" ht="24.95" customHeight="1">
      <c r="A11" s="33">
        <v>6</v>
      </c>
      <c r="B11" s="37" t="s">
        <v>148</v>
      </c>
      <c r="C11" s="38">
        <v>16</v>
      </c>
      <c r="D11" s="111">
        <f t="shared" si="0"/>
        <v>0.8</v>
      </c>
      <c r="E11" s="38">
        <v>15</v>
      </c>
      <c r="F11" s="92">
        <f t="shared" si="1"/>
        <v>0.65217391304347827</v>
      </c>
      <c r="G11" s="25">
        <v>14</v>
      </c>
      <c r="H11" s="92">
        <f t="shared" si="2"/>
        <v>0.7</v>
      </c>
      <c r="I11" s="25">
        <v>23</v>
      </c>
      <c r="J11" s="92">
        <f t="shared" si="3"/>
        <v>0.65714285714285714</v>
      </c>
      <c r="K11" s="24"/>
      <c r="L11" s="92"/>
      <c r="M11" s="92">
        <f t="shared" si="4"/>
        <v>0.70232919254658388</v>
      </c>
    </row>
    <row r="12" spans="1:17" s="34" customFormat="1" ht="24.95" customHeight="1">
      <c r="A12" s="33">
        <v>7</v>
      </c>
      <c r="B12" s="37" t="s">
        <v>149</v>
      </c>
      <c r="C12" s="38">
        <v>9</v>
      </c>
      <c r="D12" s="111">
        <f t="shared" si="0"/>
        <v>0.45</v>
      </c>
      <c r="E12" s="38">
        <v>11</v>
      </c>
      <c r="F12" s="92">
        <f t="shared" si="1"/>
        <v>0.47826086956521741</v>
      </c>
      <c r="G12" s="25">
        <v>10</v>
      </c>
      <c r="H12" s="92">
        <f t="shared" si="2"/>
        <v>0.5</v>
      </c>
      <c r="I12" s="25">
        <v>4</v>
      </c>
      <c r="J12" s="92">
        <f t="shared" si="3"/>
        <v>0.11428571428571428</v>
      </c>
      <c r="K12" s="24"/>
      <c r="L12" s="92"/>
      <c r="M12" s="92">
        <f t="shared" si="4"/>
        <v>0.38563664596273295</v>
      </c>
    </row>
    <row r="13" spans="1:17" s="34" customFormat="1" ht="24.95" customHeight="1">
      <c r="A13" s="33">
        <v>8</v>
      </c>
      <c r="B13" s="37" t="s">
        <v>150</v>
      </c>
      <c r="C13" s="38">
        <v>17</v>
      </c>
      <c r="D13" s="111">
        <f t="shared" si="0"/>
        <v>0.85</v>
      </c>
      <c r="E13" s="38">
        <v>18</v>
      </c>
      <c r="F13" s="92">
        <f t="shared" si="1"/>
        <v>0.78260869565217395</v>
      </c>
      <c r="G13" s="25">
        <v>16</v>
      </c>
      <c r="H13" s="92">
        <f t="shared" si="2"/>
        <v>0.8</v>
      </c>
      <c r="I13" s="25">
        <v>22</v>
      </c>
      <c r="J13" s="92">
        <f t="shared" si="3"/>
        <v>0.62857142857142856</v>
      </c>
      <c r="K13" s="24"/>
      <c r="L13" s="92"/>
      <c r="M13" s="92">
        <f t="shared" si="4"/>
        <v>0.76529503105590069</v>
      </c>
    </row>
    <row r="14" spans="1:17" s="34" customFormat="1" ht="24.95" customHeight="1">
      <c r="A14" s="33">
        <v>9</v>
      </c>
      <c r="B14" s="37" t="s">
        <v>151</v>
      </c>
      <c r="C14" s="38">
        <v>15</v>
      </c>
      <c r="D14" s="111">
        <f t="shared" si="0"/>
        <v>0.75</v>
      </c>
      <c r="E14" s="38">
        <v>14</v>
      </c>
      <c r="F14" s="92">
        <f t="shared" si="1"/>
        <v>0.60869565217391308</v>
      </c>
      <c r="G14" s="25">
        <v>15</v>
      </c>
      <c r="H14" s="92">
        <f t="shared" si="2"/>
        <v>0.75</v>
      </c>
      <c r="I14" s="25">
        <v>23</v>
      </c>
      <c r="J14" s="92">
        <f t="shared" si="3"/>
        <v>0.65714285714285714</v>
      </c>
      <c r="K14" s="24"/>
      <c r="L14" s="92"/>
      <c r="M14" s="92">
        <f t="shared" si="4"/>
        <v>0.69145962732919253</v>
      </c>
    </row>
    <row r="15" spans="1:17" s="34" customFormat="1" ht="24.95" customHeight="1">
      <c r="A15" s="33">
        <v>10</v>
      </c>
      <c r="B15" s="37" t="s">
        <v>152</v>
      </c>
      <c r="C15" s="38">
        <v>5</v>
      </c>
      <c r="D15" s="111">
        <f t="shared" si="0"/>
        <v>0.25</v>
      </c>
      <c r="E15" s="38">
        <v>1</v>
      </c>
      <c r="F15" s="92">
        <f t="shared" si="1"/>
        <v>4.3478260869565216E-2</v>
      </c>
      <c r="G15" s="25">
        <v>2</v>
      </c>
      <c r="H15" s="92">
        <f t="shared" si="2"/>
        <v>0.1</v>
      </c>
      <c r="I15" s="25">
        <v>0</v>
      </c>
      <c r="J15" s="92">
        <f t="shared" si="3"/>
        <v>0</v>
      </c>
      <c r="K15" s="24"/>
      <c r="L15" s="92"/>
      <c r="M15" s="92">
        <f t="shared" si="4"/>
        <v>9.8369565217391292E-2</v>
      </c>
    </row>
    <row r="16" spans="1:17" s="34" customFormat="1" ht="24.95" customHeight="1">
      <c r="A16" s="33">
        <v>11</v>
      </c>
      <c r="B16" s="37" t="s">
        <v>153</v>
      </c>
      <c r="C16" s="38">
        <v>14</v>
      </c>
      <c r="D16" s="111">
        <f t="shared" si="0"/>
        <v>0.7</v>
      </c>
      <c r="E16" s="38">
        <v>17</v>
      </c>
      <c r="F16" s="92">
        <f t="shared" si="1"/>
        <v>0.73913043478260865</v>
      </c>
      <c r="G16" s="25">
        <v>12</v>
      </c>
      <c r="H16" s="92">
        <f t="shared" si="2"/>
        <v>0.6</v>
      </c>
      <c r="I16" s="25">
        <v>20</v>
      </c>
      <c r="J16" s="92">
        <f t="shared" si="3"/>
        <v>0.5714285714285714</v>
      </c>
      <c r="K16" s="24"/>
      <c r="L16" s="92"/>
      <c r="M16" s="92">
        <f t="shared" si="4"/>
        <v>0.65263975155279508</v>
      </c>
    </row>
    <row r="17" spans="1:13" s="34" customFormat="1" ht="24.95" customHeight="1">
      <c r="A17" s="33">
        <v>12</v>
      </c>
      <c r="B17" s="37" t="s">
        <v>154</v>
      </c>
      <c r="C17" s="38">
        <v>10</v>
      </c>
      <c r="D17" s="111">
        <f t="shared" si="0"/>
        <v>0.5</v>
      </c>
      <c r="E17" s="38">
        <v>14</v>
      </c>
      <c r="F17" s="92">
        <f t="shared" si="1"/>
        <v>0.60869565217391308</v>
      </c>
      <c r="G17" s="25">
        <v>12</v>
      </c>
      <c r="H17" s="92">
        <f t="shared" si="2"/>
        <v>0.6</v>
      </c>
      <c r="I17" s="25">
        <v>10</v>
      </c>
      <c r="J17" s="92">
        <f t="shared" si="3"/>
        <v>0.2857142857142857</v>
      </c>
      <c r="K17" s="24"/>
      <c r="L17" s="92"/>
      <c r="M17" s="92">
        <f t="shared" si="4"/>
        <v>0.49860248447204969</v>
      </c>
    </row>
    <row r="18" spans="1:13" s="34" customFormat="1" ht="24.95" customHeight="1">
      <c r="A18" s="33">
        <v>13</v>
      </c>
      <c r="B18" s="37" t="s">
        <v>155</v>
      </c>
      <c r="C18" s="38">
        <v>5</v>
      </c>
      <c r="D18" s="111">
        <f t="shared" si="0"/>
        <v>0.25</v>
      </c>
      <c r="E18" s="38">
        <v>7</v>
      </c>
      <c r="F18" s="92">
        <f t="shared" si="1"/>
        <v>0.30434782608695654</v>
      </c>
      <c r="G18" s="25">
        <v>5</v>
      </c>
      <c r="H18" s="92">
        <f t="shared" si="2"/>
        <v>0.25</v>
      </c>
      <c r="I18" s="25">
        <v>7</v>
      </c>
      <c r="J18" s="92">
        <f t="shared" si="3"/>
        <v>0.2</v>
      </c>
      <c r="K18" s="24"/>
      <c r="L18" s="92"/>
      <c r="M18" s="92">
        <f t="shared" si="4"/>
        <v>0.25108695652173912</v>
      </c>
    </row>
    <row r="19" spans="1:13" s="34" customFormat="1" ht="24.95" customHeight="1">
      <c r="A19" s="33">
        <v>14</v>
      </c>
      <c r="B19" s="37" t="s">
        <v>156</v>
      </c>
      <c r="C19" s="38">
        <v>11</v>
      </c>
      <c r="D19" s="111">
        <f t="shared" si="0"/>
        <v>0.55000000000000004</v>
      </c>
      <c r="E19" s="38">
        <v>9</v>
      </c>
      <c r="F19" s="92">
        <f t="shared" si="1"/>
        <v>0.39130434782608697</v>
      </c>
      <c r="G19" s="25">
        <v>10</v>
      </c>
      <c r="H19" s="92">
        <f t="shared" si="2"/>
        <v>0.5</v>
      </c>
      <c r="I19" s="25">
        <v>11</v>
      </c>
      <c r="J19" s="92">
        <f t="shared" si="3"/>
        <v>0.31428571428571428</v>
      </c>
      <c r="K19" s="24"/>
      <c r="L19" s="92"/>
      <c r="M19" s="92">
        <f t="shared" si="4"/>
        <v>0.43889751552795031</v>
      </c>
    </row>
    <row r="20" spans="1:13" s="34" customFormat="1" ht="24.95" customHeight="1">
      <c r="A20" s="33">
        <v>15</v>
      </c>
      <c r="B20" s="37" t="s">
        <v>157</v>
      </c>
      <c r="C20" s="38">
        <v>14</v>
      </c>
      <c r="D20" s="111">
        <f t="shared" si="0"/>
        <v>0.7</v>
      </c>
      <c r="E20" s="38">
        <v>14</v>
      </c>
      <c r="F20" s="92">
        <f t="shared" si="1"/>
        <v>0.60869565217391308</v>
      </c>
      <c r="G20" s="25">
        <v>16</v>
      </c>
      <c r="H20" s="92">
        <f t="shared" si="2"/>
        <v>0.8</v>
      </c>
      <c r="I20" s="25">
        <v>18</v>
      </c>
      <c r="J20" s="92">
        <f t="shared" si="3"/>
        <v>0.51428571428571423</v>
      </c>
      <c r="K20" s="24"/>
      <c r="L20" s="92"/>
      <c r="M20" s="92">
        <f t="shared" si="4"/>
        <v>0.65574534161490683</v>
      </c>
    </row>
    <row r="21" spans="1:13" s="34" customFormat="1" ht="24.95" customHeight="1">
      <c r="A21" s="33">
        <v>16</v>
      </c>
      <c r="B21" s="37" t="s">
        <v>158</v>
      </c>
      <c r="C21" s="38">
        <v>18</v>
      </c>
      <c r="D21" s="111">
        <f t="shared" si="0"/>
        <v>0.9</v>
      </c>
      <c r="E21" s="38">
        <v>19</v>
      </c>
      <c r="F21" s="92">
        <f t="shared" si="1"/>
        <v>0.82608695652173914</v>
      </c>
      <c r="G21" s="25">
        <v>17</v>
      </c>
      <c r="H21" s="92">
        <f t="shared" si="2"/>
        <v>0.85</v>
      </c>
      <c r="I21" s="25">
        <v>25</v>
      </c>
      <c r="J21" s="92">
        <f t="shared" si="3"/>
        <v>0.7142857142857143</v>
      </c>
      <c r="K21" s="24"/>
      <c r="L21" s="92"/>
      <c r="M21" s="92">
        <f t="shared" si="4"/>
        <v>0.82259316770186341</v>
      </c>
    </row>
    <row r="22" spans="1:13" s="34" customFormat="1" ht="24.95" customHeight="1">
      <c r="A22" s="33">
        <v>17</v>
      </c>
      <c r="B22" s="37" t="s">
        <v>159</v>
      </c>
      <c r="C22" s="38">
        <v>1</v>
      </c>
      <c r="D22" s="111">
        <f t="shared" si="0"/>
        <v>0.05</v>
      </c>
      <c r="E22" s="38">
        <v>0</v>
      </c>
      <c r="F22" s="92">
        <f t="shared" si="1"/>
        <v>0</v>
      </c>
      <c r="G22" s="25">
        <v>0</v>
      </c>
      <c r="H22" s="92">
        <f t="shared" si="2"/>
        <v>0</v>
      </c>
      <c r="I22" s="25">
        <v>0</v>
      </c>
      <c r="J22" s="92">
        <f t="shared" si="3"/>
        <v>0</v>
      </c>
      <c r="K22" s="24"/>
      <c r="L22" s="92"/>
      <c r="M22" s="92">
        <f t="shared" si="4"/>
        <v>1.2500000000000001E-2</v>
      </c>
    </row>
    <row r="23" spans="1:13" s="34" customFormat="1" ht="24.95" customHeight="1">
      <c r="A23" s="33">
        <v>18</v>
      </c>
      <c r="B23" s="37" t="s">
        <v>160</v>
      </c>
      <c r="C23" s="38">
        <v>19</v>
      </c>
      <c r="D23" s="111">
        <f t="shared" si="0"/>
        <v>0.95</v>
      </c>
      <c r="E23" s="38">
        <v>18</v>
      </c>
      <c r="F23" s="92">
        <f t="shared" si="1"/>
        <v>0.78260869565217395</v>
      </c>
      <c r="G23" s="25">
        <v>14</v>
      </c>
      <c r="H23" s="92">
        <f t="shared" si="2"/>
        <v>0.7</v>
      </c>
      <c r="I23" s="25">
        <v>23</v>
      </c>
      <c r="J23" s="92">
        <f t="shared" si="3"/>
        <v>0.65714285714285714</v>
      </c>
      <c r="K23" s="24"/>
      <c r="L23" s="92"/>
      <c r="M23" s="92">
        <f t="shared" si="4"/>
        <v>0.7724378881987578</v>
      </c>
    </row>
    <row r="24" spans="1:13" s="34" customFormat="1" ht="24.95" customHeight="1">
      <c r="A24" s="33">
        <v>19</v>
      </c>
      <c r="B24" s="37" t="s">
        <v>161</v>
      </c>
      <c r="C24" s="38">
        <v>20</v>
      </c>
      <c r="D24" s="111">
        <f t="shared" si="0"/>
        <v>1</v>
      </c>
      <c r="E24" s="38">
        <v>22</v>
      </c>
      <c r="F24" s="92">
        <f t="shared" si="1"/>
        <v>0.95652173913043481</v>
      </c>
      <c r="G24" s="25">
        <v>19</v>
      </c>
      <c r="H24" s="92">
        <f t="shared" si="2"/>
        <v>0.95</v>
      </c>
      <c r="I24" s="25">
        <v>28</v>
      </c>
      <c r="J24" s="92">
        <f t="shared" si="3"/>
        <v>0.8</v>
      </c>
      <c r="K24" s="24"/>
      <c r="L24" s="92"/>
      <c r="M24" s="92">
        <f t="shared" si="4"/>
        <v>0.92663043478260865</v>
      </c>
    </row>
    <row r="25" spans="1:13" s="34" customFormat="1" ht="24.95" customHeight="1">
      <c r="A25" s="33">
        <v>20</v>
      </c>
      <c r="B25" s="37" t="s">
        <v>162</v>
      </c>
      <c r="C25" s="38">
        <v>14</v>
      </c>
      <c r="D25" s="111">
        <f t="shared" si="0"/>
        <v>0.7</v>
      </c>
      <c r="E25" s="38">
        <v>16</v>
      </c>
      <c r="F25" s="92">
        <f t="shared" si="1"/>
        <v>0.69565217391304346</v>
      </c>
      <c r="G25" s="25">
        <v>11</v>
      </c>
      <c r="H25" s="92">
        <f t="shared" si="2"/>
        <v>0.55000000000000004</v>
      </c>
      <c r="I25" s="25">
        <v>21</v>
      </c>
      <c r="J25" s="92">
        <f t="shared" si="3"/>
        <v>0.6</v>
      </c>
      <c r="K25" s="24"/>
      <c r="L25" s="92"/>
      <c r="M25" s="92">
        <f t="shared" si="4"/>
        <v>0.63641304347826089</v>
      </c>
    </row>
    <row r="26" spans="1:13" s="34" customFormat="1" ht="24.95" customHeight="1">
      <c r="A26" s="33">
        <v>21</v>
      </c>
      <c r="B26" s="37" t="s">
        <v>163</v>
      </c>
      <c r="C26" s="38">
        <v>7</v>
      </c>
      <c r="D26" s="111">
        <f t="shared" si="0"/>
        <v>0.35</v>
      </c>
      <c r="E26" s="38">
        <v>8</v>
      </c>
      <c r="F26" s="92">
        <f t="shared" si="1"/>
        <v>0.34782608695652173</v>
      </c>
      <c r="G26" s="25">
        <v>8</v>
      </c>
      <c r="H26" s="92">
        <f t="shared" si="2"/>
        <v>0.4</v>
      </c>
      <c r="I26" s="25">
        <v>4</v>
      </c>
      <c r="J26" s="92">
        <f t="shared" si="3"/>
        <v>0.11428571428571428</v>
      </c>
      <c r="K26" s="24"/>
      <c r="L26" s="92"/>
      <c r="M26" s="92">
        <f t="shared" si="4"/>
        <v>0.30302795031055901</v>
      </c>
    </row>
    <row r="27" spans="1:13" s="34" customFormat="1" ht="24.95" customHeight="1">
      <c r="A27" s="33">
        <v>22</v>
      </c>
      <c r="B27" s="37" t="s">
        <v>164</v>
      </c>
      <c r="C27" s="38">
        <v>10</v>
      </c>
      <c r="D27" s="111">
        <f t="shared" si="0"/>
        <v>0.5</v>
      </c>
      <c r="E27" s="38">
        <v>13</v>
      </c>
      <c r="F27" s="92">
        <f t="shared" si="1"/>
        <v>0.56521739130434778</v>
      </c>
      <c r="G27" s="25">
        <v>9</v>
      </c>
      <c r="H27" s="92">
        <f t="shared" si="2"/>
        <v>0.45</v>
      </c>
      <c r="I27" s="25">
        <v>11</v>
      </c>
      <c r="J27" s="92">
        <f t="shared" si="3"/>
        <v>0.31428571428571428</v>
      </c>
      <c r="K27" s="24"/>
      <c r="L27" s="92"/>
      <c r="M27" s="92">
        <f t="shared" si="4"/>
        <v>0.45737577639751548</v>
      </c>
    </row>
    <row r="28" spans="1:13" s="34" customFormat="1" ht="24.95" customHeight="1">
      <c r="A28" s="33">
        <v>23</v>
      </c>
      <c r="B28" s="37" t="s">
        <v>165</v>
      </c>
      <c r="C28" s="38">
        <v>15</v>
      </c>
      <c r="D28" s="111">
        <f t="shared" si="0"/>
        <v>0.75</v>
      </c>
      <c r="E28" s="38">
        <v>20</v>
      </c>
      <c r="F28" s="92">
        <f t="shared" si="1"/>
        <v>0.86956521739130432</v>
      </c>
      <c r="G28" s="25">
        <v>18</v>
      </c>
      <c r="H28" s="92">
        <f t="shared" si="2"/>
        <v>0.9</v>
      </c>
      <c r="I28" s="25">
        <v>20</v>
      </c>
      <c r="J28" s="92">
        <f t="shared" si="3"/>
        <v>0.5714285714285714</v>
      </c>
      <c r="K28" s="24"/>
      <c r="L28" s="92"/>
      <c r="M28" s="92">
        <f t="shared" si="4"/>
        <v>0.77274844720496882</v>
      </c>
    </row>
    <row r="29" spans="1:13" s="34" customFormat="1" ht="24.95" customHeight="1">
      <c r="A29" s="33">
        <v>24</v>
      </c>
      <c r="B29" s="37" t="s">
        <v>166</v>
      </c>
      <c r="C29" s="38">
        <v>20</v>
      </c>
      <c r="D29" s="111">
        <f t="shared" si="0"/>
        <v>1</v>
      </c>
      <c r="E29" s="38">
        <v>21</v>
      </c>
      <c r="F29" s="92">
        <f t="shared" si="1"/>
        <v>0.91304347826086951</v>
      </c>
      <c r="G29" s="25">
        <v>20</v>
      </c>
      <c r="H29" s="92">
        <f t="shared" si="2"/>
        <v>1</v>
      </c>
      <c r="I29" s="25">
        <v>30</v>
      </c>
      <c r="J29" s="92">
        <f t="shared" si="3"/>
        <v>0.8571428571428571</v>
      </c>
      <c r="K29" s="24"/>
      <c r="L29" s="92"/>
      <c r="M29" s="92">
        <f t="shared" si="4"/>
        <v>0.94254658385093171</v>
      </c>
    </row>
    <row r="30" spans="1:13" s="34" customFormat="1" ht="24.95" customHeight="1">
      <c r="A30" s="33">
        <v>25</v>
      </c>
      <c r="B30" s="37" t="s">
        <v>167</v>
      </c>
      <c r="C30" s="38">
        <v>15</v>
      </c>
      <c r="D30" s="111">
        <f t="shared" si="0"/>
        <v>0.75</v>
      </c>
      <c r="E30" s="38">
        <v>15</v>
      </c>
      <c r="F30" s="92">
        <f t="shared" si="1"/>
        <v>0.65217391304347827</v>
      </c>
      <c r="G30" s="25">
        <v>13</v>
      </c>
      <c r="H30" s="92">
        <f t="shared" si="2"/>
        <v>0.65</v>
      </c>
      <c r="I30" s="25">
        <v>20</v>
      </c>
      <c r="J30" s="92">
        <f t="shared" si="3"/>
        <v>0.5714285714285714</v>
      </c>
      <c r="K30" s="24"/>
      <c r="L30" s="92"/>
      <c r="M30" s="92">
        <f t="shared" si="4"/>
        <v>0.65590062111801251</v>
      </c>
    </row>
    <row r="31" spans="1:13" s="34" customFormat="1" ht="24.95" customHeight="1">
      <c r="A31" s="33">
        <v>26</v>
      </c>
      <c r="B31" s="37" t="s">
        <v>168</v>
      </c>
      <c r="C31" s="38">
        <v>20</v>
      </c>
      <c r="D31" s="111">
        <f t="shared" si="0"/>
        <v>1</v>
      </c>
      <c r="E31" s="38">
        <v>20</v>
      </c>
      <c r="F31" s="92">
        <f t="shared" si="1"/>
        <v>0.86956521739130432</v>
      </c>
      <c r="G31" s="25">
        <v>18</v>
      </c>
      <c r="H31" s="92">
        <f t="shared" si="2"/>
        <v>0.9</v>
      </c>
      <c r="I31" s="25">
        <v>25</v>
      </c>
      <c r="J31" s="92">
        <f t="shared" si="3"/>
        <v>0.7142857142857143</v>
      </c>
      <c r="K31" s="24"/>
      <c r="L31" s="92"/>
      <c r="M31" s="92">
        <f t="shared" si="4"/>
        <v>0.87096273291925463</v>
      </c>
    </row>
    <row r="32" spans="1:13" s="34" customFormat="1" ht="24.95" customHeight="1">
      <c r="A32" s="33">
        <v>27</v>
      </c>
      <c r="B32" s="37" t="s">
        <v>169</v>
      </c>
      <c r="C32" s="38">
        <v>13</v>
      </c>
      <c r="D32" s="111">
        <f t="shared" si="0"/>
        <v>0.65</v>
      </c>
      <c r="E32" s="38">
        <v>11</v>
      </c>
      <c r="F32" s="92">
        <f t="shared" si="1"/>
        <v>0.47826086956521741</v>
      </c>
      <c r="G32" s="25">
        <v>10</v>
      </c>
      <c r="H32" s="92">
        <f t="shared" si="2"/>
        <v>0.5</v>
      </c>
      <c r="I32" s="25">
        <v>16</v>
      </c>
      <c r="J32" s="92">
        <f t="shared" si="3"/>
        <v>0.45714285714285713</v>
      </c>
      <c r="K32" s="24"/>
      <c r="L32" s="92"/>
      <c r="M32" s="92">
        <f t="shared" si="4"/>
        <v>0.52135093167701863</v>
      </c>
    </row>
    <row r="33" spans="1:13" s="44" customFormat="1" ht="24.95" customHeight="1">
      <c r="A33" s="33">
        <v>28</v>
      </c>
      <c r="B33" s="37" t="s">
        <v>170</v>
      </c>
      <c r="C33" s="38">
        <v>1</v>
      </c>
      <c r="D33" s="111">
        <f t="shared" si="0"/>
        <v>0.05</v>
      </c>
      <c r="E33" s="38">
        <v>5</v>
      </c>
      <c r="F33" s="92">
        <f t="shared" si="1"/>
        <v>0.21739130434782608</v>
      </c>
      <c r="G33" s="33">
        <v>1</v>
      </c>
      <c r="H33" s="92">
        <f t="shared" si="2"/>
        <v>0.05</v>
      </c>
      <c r="I33" s="33">
        <v>1</v>
      </c>
      <c r="J33" s="92">
        <f t="shared" si="3"/>
        <v>2.8571428571428571E-2</v>
      </c>
      <c r="K33" s="33"/>
      <c r="L33" s="92"/>
      <c r="M33" s="92">
        <f t="shared" si="4"/>
        <v>8.6490683229813667E-2</v>
      </c>
    </row>
    <row r="34" spans="1:13" s="44" customFormat="1" ht="24.95" customHeight="1">
      <c r="A34" s="33">
        <v>29</v>
      </c>
      <c r="B34" s="37" t="s">
        <v>171</v>
      </c>
      <c r="C34" s="38">
        <v>14</v>
      </c>
      <c r="D34" s="111">
        <f t="shared" si="0"/>
        <v>0.7</v>
      </c>
      <c r="E34" s="38">
        <v>16</v>
      </c>
      <c r="F34" s="92">
        <f t="shared" si="1"/>
        <v>0.69565217391304346</v>
      </c>
      <c r="G34" s="33">
        <v>13</v>
      </c>
      <c r="H34" s="92">
        <f t="shared" si="2"/>
        <v>0.65</v>
      </c>
      <c r="I34" s="33">
        <v>15</v>
      </c>
      <c r="J34" s="92">
        <f t="shared" si="3"/>
        <v>0.42857142857142855</v>
      </c>
      <c r="K34" s="33"/>
      <c r="L34" s="92"/>
      <c r="M34" s="92">
        <f t="shared" si="4"/>
        <v>0.61855590062111798</v>
      </c>
    </row>
    <row r="35" spans="1:13" s="44" customFormat="1" ht="24.95" customHeight="1">
      <c r="A35" s="33">
        <v>30</v>
      </c>
      <c r="B35" s="37" t="s">
        <v>172</v>
      </c>
      <c r="C35" s="38">
        <v>0</v>
      </c>
      <c r="D35" s="111">
        <f t="shared" si="0"/>
        <v>0</v>
      </c>
      <c r="E35" s="38">
        <v>0</v>
      </c>
      <c r="F35" s="92">
        <f t="shared" si="1"/>
        <v>0</v>
      </c>
      <c r="G35" s="33">
        <v>0</v>
      </c>
      <c r="H35" s="92">
        <f t="shared" si="2"/>
        <v>0</v>
      </c>
      <c r="I35" s="33">
        <v>1</v>
      </c>
      <c r="J35" s="92">
        <f t="shared" si="3"/>
        <v>2.8571428571428571E-2</v>
      </c>
      <c r="K35" s="33"/>
      <c r="L35" s="92"/>
      <c r="M35" s="92">
        <f t="shared" si="4"/>
        <v>7.1428571428571426E-3</v>
      </c>
    </row>
    <row r="36" spans="1:13" s="44" customFormat="1" ht="24.95" customHeight="1">
      <c r="A36" s="33">
        <v>31</v>
      </c>
      <c r="B36" s="37" t="s">
        <v>173</v>
      </c>
      <c r="C36" s="38">
        <v>20</v>
      </c>
      <c r="D36" s="111">
        <f t="shared" si="0"/>
        <v>1</v>
      </c>
      <c r="E36" s="38">
        <v>19</v>
      </c>
      <c r="F36" s="92">
        <f t="shared" si="1"/>
        <v>0.82608695652173914</v>
      </c>
      <c r="G36" s="33">
        <v>17</v>
      </c>
      <c r="H36" s="92">
        <f t="shared" si="2"/>
        <v>0.85</v>
      </c>
      <c r="I36" s="33">
        <v>25</v>
      </c>
      <c r="J36" s="92">
        <f t="shared" si="3"/>
        <v>0.7142857142857143</v>
      </c>
      <c r="K36" s="33"/>
      <c r="L36" s="92"/>
      <c r="M36" s="92">
        <f t="shared" si="4"/>
        <v>0.84759316770186344</v>
      </c>
    </row>
    <row r="37" spans="1:13" s="44" customFormat="1" ht="24.95" customHeight="1">
      <c r="A37" s="33">
        <v>32</v>
      </c>
      <c r="B37" s="37" t="s">
        <v>174</v>
      </c>
      <c r="C37" s="38">
        <v>20</v>
      </c>
      <c r="D37" s="111">
        <f t="shared" si="0"/>
        <v>1</v>
      </c>
      <c r="E37" s="38">
        <v>21</v>
      </c>
      <c r="F37" s="92">
        <f t="shared" si="1"/>
        <v>0.91304347826086951</v>
      </c>
      <c r="G37" s="33">
        <v>18</v>
      </c>
      <c r="H37" s="92">
        <f t="shared" si="2"/>
        <v>0.9</v>
      </c>
      <c r="I37" s="33">
        <v>27</v>
      </c>
      <c r="J37" s="92">
        <f t="shared" si="3"/>
        <v>0.77142857142857146</v>
      </c>
      <c r="K37" s="33"/>
      <c r="L37" s="92"/>
      <c r="M37" s="92">
        <f t="shared" si="4"/>
        <v>0.89611801242236022</v>
      </c>
    </row>
    <row r="38" spans="1:13" s="34" customFormat="1" ht="24.95" customHeight="1">
      <c r="A38" s="33">
        <v>33</v>
      </c>
      <c r="B38" s="37" t="s">
        <v>175</v>
      </c>
      <c r="C38" s="38">
        <v>15</v>
      </c>
      <c r="D38" s="111">
        <f t="shared" si="0"/>
        <v>0.75</v>
      </c>
      <c r="E38" s="38">
        <v>16</v>
      </c>
      <c r="F38" s="92">
        <f t="shared" si="1"/>
        <v>0.69565217391304346</v>
      </c>
      <c r="G38" s="25">
        <v>15</v>
      </c>
      <c r="H38" s="92">
        <f t="shared" si="2"/>
        <v>0.75</v>
      </c>
      <c r="I38" s="25">
        <v>19</v>
      </c>
      <c r="J38" s="92">
        <f t="shared" si="3"/>
        <v>0.54285714285714282</v>
      </c>
      <c r="K38" s="24"/>
      <c r="L38" s="92"/>
      <c r="M38" s="92">
        <f t="shared" si="4"/>
        <v>0.68462732919254654</v>
      </c>
    </row>
    <row r="39" spans="1:13" s="34" customFormat="1" ht="24.95" customHeight="1">
      <c r="A39" s="33">
        <v>34</v>
      </c>
      <c r="B39" s="37" t="s">
        <v>176</v>
      </c>
      <c r="C39" s="38">
        <v>7</v>
      </c>
      <c r="D39" s="111">
        <f t="shared" si="0"/>
        <v>0.35</v>
      </c>
      <c r="E39" s="38">
        <v>11</v>
      </c>
      <c r="F39" s="92">
        <f t="shared" si="1"/>
        <v>0.47826086956521741</v>
      </c>
      <c r="G39" s="25">
        <v>7</v>
      </c>
      <c r="H39" s="92">
        <f t="shared" si="2"/>
        <v>0.35</v>
      </c>
      <c r="I39" s="25">
        <v>9</v>
      </c>
      <c r="J39" s="92">
        <f t="shared" si="3"/>
        <v>0.25714285714285712</v>
      </c>
      <c r="K39" s="24"/>
      <c r="L39" s="92"/>
      <c r="M39" s="92">
        <f t="shared" si="4"/>
        <v>0.35885093167701865</v>
      </c>
    </row>
    <row r="40" spans="1:13" s="34" customFormat="1" ht="24.95" customHeight="1">
      <c r="A40" s="33">
        <v>35</v>
      </c>
      <c r="B40" s="37" t="s">
        <v>177</v>
      </c>
      <c r="C40" s="38">
        <v>15</v>
      </c>
      <c r="D40" s="111">
        <f t="shared" si="0"/>
        <v>0.75</v>
      </c>
      <c r="E40" s="38">
        <v>15</v>
      </c>
      <c r="F40" s="92">
        <f t="shared" si="1"/>
        <v>0.65217391304347827</v>
      </c>
      <c r="G40" s="25">
        <v>13</v>
      </c>
      <c r="H40" s="92">
        <f t="shared" si="2"/>
        <v>0.65</v>
      </c>
      <c r="I40" s="25">
        <v>17</v>
      </c>
      <c r="J40" s="92">
        <f t="shared" si="3"/>
        <v>0.48571428571428571</v>
      </c>
      <c r="K40" s="24"/>
      <c r="L40" s="92"/>
      <c r="M40" s="92">
        <f t="shared" si="4"/>
        <v>0.63447204968944104</v>
      </c>
    </row>
    <row r="41" spans="1:13" s="34" customFormat="1" ht="24.95" customHeight="1">
      <c r="A41" s="33">
        <v>36</v>
      </c>
      <c r="B41" s="37" t="s">
        <v>178</v>
      </c>
      <c r="C41" s="38">
        <v>5</v>
      </c>
      <c r="D41" s="111">
        <f t="shared" si="0"/>
        <v>0.25</v>
      </c>
      <c r="E41" s="38">
        <v>7</v>
      </c>
      <c r="F41" s="92">
        <f t="shared" si="1"/>
        <v>0.30434782608695654</v>
      </c>
      <c r="G41" s="25">
        <v>4</v>
      </c>
      <c r="H41" s="92">
        <f t="shared" si="2"/>
        <v>0.2</v>
      </c>
      <c r="I41" s="25">
        <v>7</v>
      </c>
      <c r="J41" s="92">
        <f t="shared" si="3"/>
        <v>0.2</v>
      </c>
      <c r="K41" s="24"/>
      <c r="L41" s="92"/>
      <c r="M41" s="92">
        <f t="shared" si="4"/>
        <v>0.23858695652173911</v>
      </c>
    </row>
    <row r="42" spans="1:13" s="34" customFormat="1" ht="24.95" customHeight="1">
      <c r="A42" s="33">
        <v>37</v>
      </c>
      <c r="B42" s="37" t="s">
        <v>179</v>
      </c>
      <c r="C42" s="38">
        <v>19</v>
      </c>
      <c r="D42" s="111">
        <f t="shared" si="0"/>
        <v>0.95</v>
      </c>
      <c r="E42" s="38">
        <v>20</v>
      </c>
      <c r="F42" s="92">
        <f t="shared" si="1"/>
        <v>0.86956521739130432</v>
      </c>
      <c r="G42" s="25">
        <v>16</v>
      </c>
      <c r="H42" s="92">
        <f t="shared" si="2"/>
        <v>0.8</v>
      </c>
      <c r="I42" s="25">
        <v>25</v>
      </c>
      <c r="J42" s="92">
        <f t="shared" si="3"/>
        <v>0.7142857142857143</v>
      </c>
      <c r="K42" s="24"/>
      <c r="L42" s="92"/>
      <c r="M42" s="92">
        <f t="shared" si="4"/>
        <v>0.83346273291925477</v>
      </c>
    </row>
    <row r="43" spans="1:13" s="34" customFormat="1" ht="24.95" customHeight="1">
      <c r="A43" s="33">
        <v>38</v>
      </c>
      <c r="B43" s="37" t="s">
        <v>180</v>
      </c>
      <c r="C43" s="38">
        <v>11</v>
      </c>
      <c r="D43" s="111">
        <f t="shared" si="0"/>
        <v>0.55000000000000004</v>
      </c>
      <c r="E43" s="38">
        <v>13</v>
      </c>
      <c r="F43" s="92">
        <f t="shared" si="1"/>
        <v>0.56521739130434778</v>
      </c>
      <c r="G43" s="25">
        <v>11</v>
      </c>
      <c r="H43" s="92">
        <f t="shared" si="2"/>
        <v>0.55000000000000004</v>
      </c>
      <c r="I43" s="25">
        <v>17</v>
      </c>
      <c r="J43" s="92">
        <f t="shared" si="3"/>
        <v>0.48571428571428571</v>
      </c>
      <c r="K43" s="24"/>
      <c r="L43" s="92"/>
      <c r="M43" s="92">
        <f t="shared" si="4"/>
        <v>0.53773291925465838</v>
      </c>
    </row>
    <row r="44" spans="1:13" s="34" customFormat="1" ht="24.95" customHeight="1">
      <c r="A44" s="33">
        <v>39</v>
      </c>
      <c r="B44" s="37" t="s">
        <v>181</v>
      </c>
      <c r="C44" s="38">
        <v>15</v>
      </c>
      <c r="D44" s="111">
        <f t="shared" si="0"/>
        <v>0.75</v>
      </c>
      <c r="E44" s="38">
        <v>15</v>
      </c>
      <c r="F44" s="92">
        <f t="shared" si="1"/>
        <v>0.65217391304347827</v>
      </c>
      <c r="G44" s="25">
        <v>15</v>
      </c>
      <c r="H44" s="92">
        <f t="shared" si="2"/>
        <v>0.75</v>
      </c>
      <c r="I44" s="25">
        <v>17</v>
      </c>
      <c r="J44" s="92">
        <f t="shared" si="3"/>
        <v>0.48571428571428571</v>
      </c>
      <c r="K44" s="24"/>
      <c r="L44" s="92"/>
      <c r="M44" s="92">
        <f t="shared" si="4"/>
        <v>0.65947204968944106</v>
      </c>
    </row>
    <row r="45" spans="1:13" s="34" customFormat="1" ht="24.95" customHeight="1">
      <c r="A45" s="33">
        <v>40</v>
      </c>
      <c r="B45" s="37" t="s">
        <v>182</v>
      </c>
      <c r="C45" s="38">
        <v>12</v>
      </c>
      <c r="D45" s="111">
        <f t="shared" si="0"/>
        <v>0.6</v>
      </c>
      <c r="E45" s="38">
        <v>15</v>
      </c>
      <c r="F45" s="92">
        <f t="shared" si="1"/>
        <v>0.65217391304347827</v>
      </c>
      <c r="G45" s="25">
        <v>11</v>
      </c>
      <c r="H45" s="92">
        <f t="shared" si="2"/>
        <v>0.55000000000000004</v>
      </c>
      <c r="I45" s="25">
        <v>4</v>
      </c>
      <c r="J45" s="92">
        <f t="shared" si="3"/>
        <v>0.11428571428571428</v>
      </c>
      <c r="K45" s="24"/>
      <c r="L45" s="92"/>
      <c r="M45" s="92">
        <f t="shared" si="4"/>
        <v>0.47911490683229813</v>
      </c>
    </row>
    <row r="46" spans="1:13" s="34" customFormat="1" ht="24.95" customHeight="1">
      <c r="A46" s="33">
        <v>41</v>
      </c>
      <c r="B46" s="37" t="s">
        <v>183</v>
      </c>
      <c r="C46" s="38">
        <v>15</v>
      </c>
      <c r="D46" s="111">
        <f t="shared" si="0"/>
        <v>0.75</v>
      </c>
      <c r="E46" s="38">
        <v>15</v>
      </c>
      <c r="F46" s="92">
        <f t="shared" si="1"/>
        <v>0.65217391304347827</v>
      </c>
      <c r="G46" s="25">
        <v>12</v>
      </c>
      <c r="H46" s="92">
        <f t="shared" si="2"/>
        <v>0.6</v>
      </c>
      <c r="I46" s="25">
        <v>5</v>
      </c>
      <c r="J46" s="92">
        <f t="shared" si="3"/>
        <v>0.14285714285714285</v>
      </c>
      <c r="K46" s="24"/>
      <c r="L46" s="92"/>
      <c r="M46" s="92">
        <f t="shared" si="4"/>
        <v>0.53625776397515523</v>
      </c>
    </row>
    <row r="47" spans="1:13" s="34" customFormat="1" ht="24.95" customHeight="1">
      <c r="A47" s="33">
        <v>42</v>
      </c>
      <c r="B47" s="37" t="s">
        <v>184</v>
      </c>
      <c r="C47" s="38">
        <v>9</v>
      </c>
      <c r="D47" s="111">
        <f t="shared" si="0"/>
        <v>0.45</v>
      </c>
      <c r="E47" s="38">
        <v>11</v>
      </c>
      <c r="F47" s="92">
        <f t="shared" si="1"/>
        <v>0.47826086956521741</v>
      </c>
      <c r="G47" s="25">
        <v>10</v>
      </c>
      <c r="H47" s="92">
        <f t="shared" si="2"/>
        <v>0.5</v>
      </c>
      <c r="I47" s="25">
        <v>20</v>
      </c>
      <c r="J47" s="92">
        <f t="shared" si="3"/>
        <v>0.5714285714285714</v>
      </c>
      <c r="K47" s="24"/>
      <c r="L47" s="92"/>
      <c r="M47" s="92">
        <f t="shared" si="4"/>
        <v>0.49992236024844722</v>
      </c>
    </row>
    <row r="48" spans="1:13" s="34" customFormat="1" ht="24.95" customHeight="1">
      <c r="A48" s="33">
        <v>43</v>
      </c>
      <c r="B48" s="37" t="s">
        <v>185</v>
      </c>
      <c r="C48" s="38">
        <v>16</v>
      </c>
      <c r="D48" s="111">
        <f t="shared" si="0"/>
        <v>0.8</v>
      </c>
      <c r="E48" s="38">
        <v>17</v>
      </c>
      <c r="F48" s="92">
        <f t="shared" si="1"/>
        <v>0.73913043478260865</v>
      </c>
      <c r="G48" s="25">
        <v>15</v>
      </c>
      <c r="H48" s="92">
        <f t="shared" si="2"/>
        <v>0.75</v>
      </c>
      <c r="I48" s="25">
        <v>21</v>
      </c>
      <c r="J48" s="92">
        <f t="shared" si="3"/>
        <v>0.6</v>
      </c>
      <c r="K48" s="24"/>
      <c r="L48" s="92"/>
      <c r="M48" s="92">
        <f t="shared" si="4"/>
        <v>0.7222826086956522</v>
      </c>
    </row>
    <row r="49" spans="1:13" s="34" customFormat="1" ht="24.95" customHeight="1">
      <c r="A49" s="33">
        <v>44</v>
      </c>
      <c r="B49" s="37" t="s">
        <v>186</v>
      </c>
      <c r="C49" s="38">
        <v>13</v>
      </c>
      <c r="D49" s="111">
        <f t="shared" si="0"/>
        <v>0.65</v>
      </c>
      <c r="E49" s="38">
        <v>12</v>
      </c>
      <c r="F49" s="92">
        <f t="shared" si="1"/>
        <v>0.52173913043478259</v>
      </c>
      <c r="G49" s="25">
        <v>10</v>
      </c>
      <c r="H49" s="92">
        <f t="shared" si="2"/>
        <v>0.5</v>
      </c>
      <c r="I49" s="25">
        <v>7</v>
      </c>
      <c r="J49" s="92">
        <f t="shared" si="3"/>
        <v>0.2</v>
      </c>
      <c r="K49" s="24"/>
      <c r="L49" s="92"/>
      <c r="M49" s="92">
        <f t="shared" si="4"/>
        <v>0.46793478260869564</v>
      </c>
    </row>
    <row r="50" spans="1:13" s="34" customFormat="1" ht="24.95" customHeight="1">
      <c r="A50" s="33">
        <v>45</v>
      </c>
      <c r="B50" s="37" t="s">
        <v>187</v>
      </c>
      <c r="C50" s="38">
        <v>11</v>
      </c>
      <c r="D50" s="111">
        <f t="shared" si="0"/>
        <v>0.55000000000000004</v>
      </c>
      <c r="E50" s="38">
        <v>14</v>
      </c>
      <c r="F50" s="92">
        <f t="shared" si="1"/>
        <v>0.60869565217391308</v>
      </c>
      <c r="G50" s="25">
        <v>10</v>
      </c>
      <c r="H50" s="92">
        <f t="shared" si="2"/>
        <v>0.5</v>
      </c>
      <c r="I50" s="25">
        <v>15</v>
      </c>
      <c r="J50" s="92">
        <f t="shared" si="3"/>
        <v>0.42857142857142855</v>
      </c>
      <c r="K50" s="24"/>
      <c r="L50" s="92"/>
      <c r="M50" s="92">
        <f t="shared" si="4"/>
        <v>0.52181677018633543</v>
      </c>
    </row>
    <row r="51" spans="1:13" s="34" customFormat="1" ht="24.95" customHeight="1">
      <c r="A51" s="33">
        <v>46</v>
      </c>
      <c r="B51" s="37" t="s">
        <v>188</v>
      </c>
      <c r="C51" s="38">
        <v>15</v>
      </c>
      <c r="D51" s="111">
        <f t="shared" si="0"/>
        <v>0.75</v>
      </c>
      <c r="E51" s="38">
        <v>16</v>
      </c>
      <c r="F51" s="92">
        <f t="shared" si="1"/>
        <v>0.69565217391304346</v>
      </c>
      <c r="G51" s="25">
        <v>14</v>
      </c>
      <c r="H51" s="92">
        <f t="shared" si="2"/>
        <v>0.7</v>
      </c>
      <c r="I51" s="25">
        <v>16</v>
      </c>
      <c r="J51" s="92">
        <f t="shared" si="3"/>
        <v>0.45714285714285713</v>
      </c>
      <c r="K51" s="24"/>
      <c r="L51" s="92"/>
      <c r="M51" s="92">
        <f t="shared" si="4"/>
        <v>0.65069875776397512</v>
      </c>
    </row>
    <row r="52" spans="1:13" s="34" customFormat="1" ht="24.95" customHeight="1">
      <c r="A52" s="33">
        <v>47</v>
      </c>
      <c r="B52" s="37" t="s">
        <v>189</v>
      </c>
      <c r="C52" s="38">
        <v>11</v>
      </c>
      <c r="D52" s="111">
        <f t="shared" si="0"/>
        <v>0.55000000000000004</v>
      </c>
      <c r="E52" s="38">
        <v>10</v>
      </c>
      <c r="F52" s="92">
        <f t="shared" si="1"/>
        <v>0.43478260869565216</v>
      </c>
      <c r="G52" s="25">
        <v>8</v>
      </c>
      <c r="H52" s="92">
        <f t="shared" si="2"/>
        <v>0.4</v>
      </c>
      <c r="I52" s="25">
        <v>5</v>
      </c>
      <c r="J52" s="92">
        <f t="shared" si="3"/>
        <v>0.14285714285714285</v>
      </c>
      <c r="K52" s="24"/>
      <c r="L52" s="92"/>
      <c r="M52" s="92">
        <f t="shared" si="4"/>
        <v>0.38190993788819871</v>
      </c>
    </row>
    <row r="53" spans="1:13" s="34" customFormat="1" ht="24.95" customHeight="1">
      <c r="A53" s="33">
        <v>48</v>
      </c>
      <c r="B53" s="37" t="s">
        <v>190</v>
      </c>
      <c r="C53" s="38">
        <v>10</v>
      </c>
      <c r="D53" s="111">
        <f t="shared" si="0"/>
        <v>0.5</v>
      </c>
      <c r="E53" s="38">
        <v>12</v>
      </c>
      <c r="F53" s="92">
        <f t="shared" si="1"/>
        <v>0.52173913043478259</v>
      </c>
      <c r="G53" s="25">
        <v>12</v>
      </c>
      <c r="H53" s="92">
        <f t="shared" si="2"/>
        <v>0.6</v>
      </c>
      <c r="I53" s="25">
        <v>5</v>
      </c>
      <c r="J53" s="92">
        <f t="shared" si="3"/>
        <v>0.14285714285714285</v>
      </c>
      <c r="K53" s="24"/>
      <c r="L53" s="92"/>
      <c r="M53" s="92">
        <f t="shared" si="4"/>
        <v>0.4411490683229814</v>
      </c>
    </row>
    <row r="54" spans="1:13" s="34" customFormat="1" ht="24.95" customHeight="1">
      <c r="A54" s="33">
        <v>49</v>
      </c>
      <c r="B54" s="37" t="s">
        <v>191</v>
      </c>
      <c r="C54" s="38">
        <v>18</v>
      </c>
      <c r="D54" s="111">
        <f t="shared" si="0"/>
        <v>0.9</v>
      </c>
      <c r="E54" s="38">
        <v>18</v>
      </c>
      <c r="F54" s="92">
        <f t="shared" si="1"/>
        <v>0.78260869565217395</v>
      </c>
      <c r="G54" s="25">
        <v>16</v>
      </c>
      <c r="H54" s="92">
        <f t="shared" si="2"/>
        <v>0.8</v>
      </c>
      <c r="I54" s="25">
        <v>22</v>
      </c>
      <c r="J54" s="92">
        <f t="shared" si="3"/>
        <v>0.62857142857142856</v>
      </c>
      <c r="K54" s="24"/>
      <c r="L54" s="92"/>
      <c r="M54" s="92">
        <f t="shared" si="4"/>
        <v>0.77779503105590064</v>
      </c>
    </row>
    <row r="55" spans="1:13" s="34" customFormat="1" ht="24.95" customHeight="1">
      <c r="A55" s="33">
        <v>50</v>
      </c>
      <c r="B55" s="37" t="s">
        <v>192</v>
      </c>
      <c r="C55" s="38">
        <v>16</v>
      </c>
      <c r="D55" s="111">
        <f t="shared" si="0"/>
        <v>0.8</v>
      </c>
      <c r="E55" s="38">
        <v>19</v>
      </c>
      <c r="F55" s="92">
        <f t="shared" si="1"/>
        <v>0.82608695652173914</v>
      </c>
      <c r="G55" s="25">
        <v>15</v>
      </c>
      <c r="H55" s="92">
        <f t="shared" si="2"/>
        <v>0.75</v>
      </c>
      <c r="I55" s="25">
        <v>28</v>
      </c>
      <c r="J55" s="92">
        <f t="shared" si="3"/>
        <v>0.8</v>
      </c>
      <c r="K55" s="24"/>
      <c r="L55" s="92"/>
      <c r="M55" s="92">
        <f t="shared" si="4"/>
        <v>0.79402173913043472</v>
      </c>
    </row>
    <row r="56" spans="1:13" s="34" customFormat="1" ht="24.95" customHeight="1">
      <c r="A56" s="33">
        <v>51</v>
      </c>
      <c r="B56" s="37" t="s">
        <v>193</v>
      </c>
      <c r="C56" s="38">
        <v>13</v>
      </c>
      <c r="D56" s="111">
        <f t="shared" si="0"/>
        <v>0.65</v>
      </c>
      <c r="E56" s="38">
        <v>16</v>
      </c>
      <c r="F56" s="92">
        <f t="shared" si="1"/>
        <v>0.69565217391304346</v>
      </c>
      <c r="G56" s="25">
        <v>14</v>
      </c>
      <c r="H56" s="92">
        <f t="shared" si="2"/>
        <v>0.7</v>
      </c>
      <c r="I56" s="25">
        <v>10</v>
      </c>
      <c r="J56" s="92">
        <f t="shared" si="3"/>
        <v>0.2857142857142857</v>
      </c>
      <c r="K56" s="24"/>
      <c r="L56" s="92"/>
      <c r="M56" s="92">
        <f t="shared" si="4"/>
        <v>0.58284161490683228</v>
      </c>
    </row>
    <row r="57" spans="1:13" s="34" customFormat="1" ht="24.95" customHeight="1">
      <c r="A57" s="33">
        <v>52</v>
      </c>
      <c r="B57" s="37" t="s">
        <v>194</v>
      </c>
      <c r="C57" s="38">
        <v>16</v>
      </c>
      <c r="D57" s="111">
        <f t="shared" si="0"/>
        <v>0.8</v>
      </c>
      <c r="E57" s="38">
        <v>18</v>
      </c>
      <c r="F57" s="92">
        <f t="shared" si="1"/>
        <v>0.78260869565217395</v>
      </c>
      <c r="G57" s="25">
        <v>14</v>
      </c>
      <c r="H57" s="92">
        <f t="shared" si="2"/>
        <v>0.7</v>
      </c>
      <c r="I57" s="25">
        <v>25</v>
      </c>
      <c r="J57" s="92">
        <f t="shared" si="3"/>
        <v>0.7142857142857143</v>
      </c>
      <c r="K57" s="24"/>
      <c r="L57" s="92"/>
      <c r="M57" s="92">
        <f t="shared" si="4"/>
        <v>0.74922360248447206</v>
      </c>
    </row>
    <row r="58" spans="1:13" s="34" customFormat="1" ht="24.95" customHeight="1">
      <c r="A58" s="33">
        <v>53</v>
      </c>
      <c r="B58" s="37" t="s">
        <v>195</v>
      </c>
      <c r="C58" s="38">
        <v>9</v>
      </c>
      <c r="D58" s="111">
        <f t="shared" si="0"/>
        <v>0.45</v>
      </c>
      <c r="E58" s="38">
        <v>9</v>
      </c>
      <c r="F58" s="92">
        <f t="shared" si="1"/>
        <v>0.39130434782608697</v>
      </c>
      <c r="G58" s="25">
        <v>8</v>
      </c>
      <c r="H58" s="92">
        <f t="shared" si="2"/>
        <v>0.4</v>
      </c>
      <c r="I58" s="25">
        <v>5</v>
      </c>
      <c r="J58" s="92">
        <f t="shared" si="3"/>
        <v>0.14285714285714285</v>
      </c>
      <c r="K58" s="24"/>
      <c r="L58" s="92"/>
      <c r="M58" s="92">
        <f t="shared" si="4"/>
        <v>0.34604037267080745</v>
      </c>
    </row>
    <row r="59" spans="1:13" s="34" customFormat="1" ht="24.95" customHeight="1">
      <c r="A59" s="33">
        <v>54</v>
      </c>
      <c r="B59" s="37" t="s">
        <v>196</v>
      </c>
      <c r="C59" s="38">
        <v>15</v>
      </c>
      <c r="D59" s="111">
        <f t="shared" si="0"/>
        <v>0.75</v>
      </c>
      <c r="E59" s="38">
        <v>16</v>
      </c>
      <c r="F59" s="92">
        <f t="shared" si="1"/>
        <v>0.69565217391304346</v>
      </c>
      <c r="G59" s="25">
        <v>14</v>
      </c>
      <c r="H59" s="92">
        <f t="shared" si="2"/>
        <v>0.7</v>
      </c>
      <c r="I59" s="25">
        <v>19</v>
      </c>
      <c r="J59" s="92">
        <f t="shared" si="3"/>
        <v>0.54285714285714282</v>
      </c>
      <c r="K59" s="24"/>
      <c r="L59" s="92"/>
      <c r="M59" s="92">
        <f t="shared" si="4"/>
        <v>0.67212732919254647</v>
      </c>
    </row>
    <row r="60" spans="1:13" s="34" customFormat="1" ht="24.95" customHeight="1">
      <c r="A60" s="33">
        <v>55</v>
      </c>
      <c r="B60" s="37" t="s">
        <v>197</v>
      </c>
      <c r="C60" s="38">
        <v>0</v>
      </c>
      <c r="D60" s="111">
        <f t="shared" si="0"/>
        <v>0</v>
      </c>
      <c r="E60" s="38">
        <v>0</v>
      </c>
      <c r="F60" s="92">
        <f t="shared" si="1"/>
        <v>0</v>
      </c>
      <c r="G60" s="25">
        <v>1</v>
      </c>
      <c r="H60" s="92">
        <f t="shared" si="2"/>
        <v>0.05</v>
      </c>
      <c r="I60" s="25">
        <v>0</v>
      </c>
      <c r="J60" s="92">
        <f t="shared" si="3"/>
        <v>0</v>
      </c>
      <c r="K60" s="24"/>
      <c r="L60" s="92"/>
      <c r="M60" s="92">
        <f t="shared" si="4"/>
        <v>1.2500000000000001E-2</v>
      </c>
    </row>
    <row r="61" spans="1:13" s="34" customFormat="1" ht="24.95" customHeight="1">
      <c r="A61" s="33">
        <v>56</v>
      </c>
      <c r="B61" s="37" t="s">
        <v>688</v>
      </c>
      <c r="C61" s="38">
        <v>10</v>
      </c>
      <c r="D61" s="111">
        <f t="shared" si="0"/>
        <v>0.5</v>
      </c>
      <c r="E61" s="38">
        <v>9</v>
      </c>
      <c r="F61" s="92">
        <f t="shared" si="1"/>
        <v>0.39130434782608697</v>
      </c>
      <c r="G61" s="25">
        <v>6</v>
      </c>
      <c r="H61" s="92">
        <f t="shared" si="2"/>
        <v>0.3</v>
      </c>
      <c r="I61" s="25">
        <v>12</v>
      </c>
      <c r="J61" s="92">
        <f t="shared" si="3"/>
        <v>0.34285714285714286</v>
      </c>
      <c r="K61" s="24"/>
      <c r="L61" s="92"/>
      <c r="M61" s="92">
        <f t="shared" si="4"/>
        <v>0.38354037267080743</v>
      </c>
    </row>
    <row r="62" spans="1:13" s="34" customFormat="1" ht="24.95" customHeight="1">
      <c r="A62" s="33">
        <v>57</v>
      </c>
      <c r="B62" s="37" t="s">
        <v>198</v>
      </c>
      <c r="C62" s="38">
        <v>4</v>
      </c>
      <c r="D62" s="111">
        <f t="shared" si="0"/>
        <v>0.2</v>
      </c>
      <c r="E62" s="38">
        <v>3</v>
      </c>
      <c r="F62" s="92">
        <f t="shared" si="1"/>
        <v>0.13043478260869565</v>
      </c>
      <c r="G62" s="25">
        <v>3</v>
      </c>
      <c r="H62" s="92">
        <f t="shared" si="2"/>
        <v>0.15</v>
      </c>
      <c r="I62" s="25">
        <v>4</v>
      </c>
      <c r="J62" s="92">
        <f t="shared" si="3"/>
        <v>0.11428571428571428</v>
      </c>
      <c r="K62" s="24"/>
      <c r="L62" s="92"/>
      <c r="M62" s="92">
        <f t="shared" si="4"/>
        <v>0.14868012422360249</v>
      </c>
    </row>
    <row r="63" spans="1:13" s="34" customFormat="1" ht="24.95" customHeight="1">
      <c r="A63" s="33">
        <v>58</v>
      </c>
      <c r="B63" s="37" t="s">
        <v>199</v>
      </c>
      <c r="C63" s="38">
        <v>5</v>
      </c>
      <c r="D63" s="111">
        <f t="shared" si="0"/>
        <v>0.25</v>
      </c>
      <c r="E63" s="38">
        <v>5</v>
      </c>
      <c r="F63" s="92">
        <f t="shared" si="1"/>
        <v>0.21739130434782608</v>
      </c>
      <c r="G63" s="25">
        <v>4</v>
      </c>
      <c r="H63" s="92">
        <f t="shared" si="2"/>
        <v>0.2</v>
      </c>
      <c r="I63" s="25">
        <v>7</v>
      </c>
      <c r="J63" s="92">
        <f t="shared" si="3"/>
        <v>0.2</v>
      </c>
      <c r="K63" s="24"/>
      <c r="L63" s="92"/>
      <c r="M63" s="92">
        <f t="shared" si="4"/>
        <v>0.21684782608695652</v>
      </c>
    </row>
    <row r="64" spans="1:13" s="34" customFormat="1" ht="24.95" customHeight="1">
      <c r="A64" s="33">
        <v>59</v>
      </c>
      <c r="B64" s="37" t="s">
        <v>200</v>
      </c>
      <c r="C64" s="38">
        <v>10</v>
      </c>
      <c r="D64" s="111">
        <f t="shared" si="0"/>
        <v>0.5</v>
      </c>
      <c r="E64" s="38">
        <v>12</v>
      </c>
      <c r="F64" s="92">
        <f t="shared" si="1"/>
        <v>0.52173913043478259</v>
      </c>
      <c r="G64" s="25">
        <v>10</v>
      </c>
      <c r="H64" s="92">
        <f t="shared" si="2"/>
        <v>0.5</v>
      </c>
      <c r="I64" s="25">
        <v>3</v>
      </c>
      <c r="J64" s="92">
        <f t="shared" si="3"/>
        <v>8.5714285714285715E-2</v>
      </c>
      <c r="K64" s="24"/>
      <c r="L64" s="92"/>
      <c r="M64" s="92">
        <f t="shared" si="4"/>
        <v>0.40186335403726708</v>
      </c>
    </row>
    <row r="65" spans="1:13" s="34" customFormat="1" ht="24.95" customHeight="1">
      <c r="A65" s="33">
        <v>60</v>
      </c>
      <c r="B65" s="37" t="s">
        <v>201</v>
      </c>
      <c r="C65" s="38">
        <v>5</v>
      </c>
      <c r="D65" s="111">
        <f t="shared" si="0"/>
        <v>0.25</v>
      </c>
      <c r="E65" s="38">
        <v>4</v>
      </c>
      <c r="F65" s="92">
        <f t="shared" si="1"/>
        <v>0.17391304347826086</v>
      </c>
      <c r="G65" s="25">
        <v>6</v>
      </c>
      <c r="H65" s="92">
        <f t="shared" si="2"/>
        <v>0.3</v>
      </c>
      <c r="I65" s="25">
        <v>11</v>
      </c>
      <c r="J65" s="92">
        <f t="shared" si="3"/>
        <v>0.31428571428571428</v>
      </c>
      <c r="K65" s="24"/>
      <c r="L65" s="92"/>
      <c r="M65" s="92">
        <f t="shared" si="4"/>
        <v>0.25954968944099377</v>
      </c>
    </row>
    <row r="66" spans="1:13" s="34" customFormat="1" ht="24.95" customHeight="1">
      <c r="A66" s="33">
        <v>61</v>
      </c>
      <c r="B66" s="37" t="s">
        <v>484</v>
      </c>
      <c r="C66" s="38">
        <v>10</v>
      </c>
      <c r="D66" s="111">
        <f t="shared" si="0"/>
        <v>0.5</v>
      </c>
      <c r="E66" s="38">
        <v>11</v>
      </c>
      <c r="F66" s="92">
        <f t="shared" si="1"/>
        <v>0.47826086956521741</v>
      </c>
      <c r="G66" s="25">
        <v>10</v>
      </c>
      <c r="H66" s="92">
        <f t="shared" si="2"/>
        <v>0.5</v>
      </c>
      <c r="I66" s="25">
        <v>16</v>
      </c>
      <c r="J66" s="92">
        <f t="shared" si="3"/>
        <v>0.45714285714285713</v>
      </c>
      <c r="K66" s="24"/>
      <c r="L66" s="92"/>
      <c r="M66" s="92">
        <f t="shared" si="4"/>
        <v>0.48385093167701859</v>
      </c>
    </row>
    <row r="67" spans="1:13" ht="24.95" customHeight="1">
      <c r="B67" s="119" t="s">
        <v>900</v>
      </c>
    </row>
  </sheetData>
  <mergeCells count="7">
    <mergeCell ref="P7:Q7"/>
    <mergeCell ref="K2:L2"/>
    <mergeCell ref="A1:L1"/>
    <mergeCell ref="C2:D2"/>
    <mergeCell ref="E2:F2"/>
    <mergeCell ref="G2:H2"/>
    <mergeCell ref="I2:J2"/>
  </mergeCells>
  <pageMargins left="0.7" right="0.7" top="0.25" bottom="0.25" header="0.3" footer="0.3"/>
  <pageSetup paperSize="9" scale="75" fitToWidth="2" fitToHeight="2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workbookViewId="0">
      <selection activeCell="B33" sqref="B33"/>
    </sheetView>
  </sheetViews>
  <sheetFormatPr defaultRowHeight="24.95" customHeight="1"/>
  <cols>
    <col min="1" max="1" width="7.42578125" style="1" bestFit="1" customWidth="1"/>
    <col min="2" max="2" width="25.85546875" style="11" bestFit="1" customWidth="1"/>
    <col min="3" max="3" width="8" style="22" customWidth="1"/>
    <col min="4" max="4" width="9.28515625" style="114" customWidth="1"/>
    <col min="5" max="5" width="10" style="11" customWidth="1"/>
    <col min="6" max="6" width="9.140625" style="94"/>
    <col min="8" max="8" width="9.140625" style="94"/>
    <col min="9" max="9" width="9.140625" style="5"/>
    <col min="10" max="10" width="9.140625" style="94"/>
    <col min="11" max="11" width="7.42578125" customWidth="1"/>
    <col min="12" max="12" width="7.28515625" style="94" customWidth="1"/>
    <col min="13" max="13" width="9.140625" style="94"/>
  </cols>
  <sheetData>
    <row r="1" spans="1:13" ht="24.95" customHeight="1">
      <c r="A1" s="130" t="s">
        <v>826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ht="21">
      <c r="A2" s="62"/>
      <c r="B2" s="6" t="s">
        <v>861</v>
      </c>
      <c r="C2" s="121" t="s">
        <v>887</v>
      </c>
      <c r="D2" s="121"/>
      <c r="E2" s="121" t="s">
        <v>888</v>
      </c>
      <c r="F2" s="121"/>
      <c r="G2" s="121" t="s">
        <v>889</v>
      </c>
      <c r="H2" s="121"/>
      <c r="I2" s="121" t="s">
        <v>890</v>
      </c>
      <c r="J2" s="121"/>
      <c r="K2" s="121" t="s">
        <v>871</v>
      </c>
      <c r="L2" s="121"/>
      <c r="M2" s="104"/>
    </row>
    <row r="3" spans="1:13" ht="24.95" customHeight="1">
      <c r="A3" s="61"/>
      <c r="B3" s="6" t="s">
        <v>874</v>
      </c>
      <c r="C3" s="83" t="s">
        <v>895</v>
      </c>
      <c r="D3" s="64" t="s">
        <v>862</v>
      </c>
      <c r="E3" s="83" t="s">
        <v>895</v>
      </c>
      <c r="F3" s="64" t="s">
        <v>862</v>
      </c>
      <c r="G3" s="83" t="s">
        <v>895</v>
      </c>
      <c r="H3" s="64" t="s">
        <v>862</v>
      </c>
      <c r="I3" s="84" t="s">
        <v>895</v>
      </c>
      <c r="J3" s="64" t="s">
        <v>862</v>
      </c>
      <c r="K3" s="83" t="s">
        <v>895</v>
      </c>
      <c r="L3" s="100" t="s">
        <v>862</v>
      </c>
      <c r="M3" s="104"/>
    </row>
    <row r="4" spans="1:13" ht="24.95" customHeight="1">
      <c r="A4" s="61"/>
      <c r="B4" s="66" t="s">
        <v>863</v>
      </c>
      <c r="C4" s="67">
        <v>30</v>
      </c>
      <c r="D4" s="93" t="s">
        <v>899</v>
      </c>
      <c r="E4" s="67">
        <v>28</v>
      </c>
      <c r="F4" s="93" t="s">
        <v>899</v>
      </c>
      <c r="G4" s="67">
        <v>28</v>
      </c>
      <c r="H4" s="93" t="s">
        <v>899</v>
      </c>
      <c r="I4" s="67">
        <v>18</v>
      </c>
      <c r="J4" s="93" t="s">
        <v>899</v>
      </c>
      <c r="K4" s="67"/>
      <c r="L4" s="68" t="s">
        <v>899</v>
      </c>
      <c r="M4" s="68" t="s">
        <v>864</v>
      </c>
    </row>
    <row r="5" spans="1:13" s="17" customFormat="1" ht="24.95" customHeight="1">
      <c r="A5" s="77" t="s">
        <v>500</v>
      </c>
      <c r="B5" s="78" t="s">
        <v>495</v>
      </c>
      <c r="C5" s="78"/>
      <c r="D5" s="102"/>
      <c r="E5" s="78"/>
      <c r="F5" s="115"/>
      <c r="G5" s="78"/>
      <c r="H5" s="115"/>
      <c r="I5" s="86"/>
      <c r="J5" s="115"/>
      <c r="K5" s="76"/>
      <c r="L5" s="115"/>
      <c r="M5" s="115"/>
    </row>
    <row r="6" spans="1:13" s="27" customFormat="1" ht="24.95" customHeight="1">
      <c r="A6" s="23">
        <v>1</v>
      </c>
      <c r="B6" s="35" t="s">
        <v>0</v>
      </c>
      <c r="C6" s="36">
        <v>26</v>
      </c>
      <c r="D6" s="113">
        <f>C6/30</f>
        <v>0.8666666666666667</v>
      </c>
      <c r="E6" s="36">
        <v>20</v>
      </c>
      <c r="F6" s="99">
        <f>E6/28</f>
        <v>0.7142857142857143</v>
      </c>
      <c r="G6" s="36">
        <v>20</v>
      </c>
      <c r="H6" s="99">
        <f>G6/28</f>
        <v>0.7142857142857143</v>
      </c>
      <c r="I6" s="28">
        <v>11</v>
      </c>
      <c r="J6" s="99">
        <f>I6/18</f>
        <v>0.61111111111111116</v>
      </c>
      <c r="K6" s="26"/>
      <c r="L6" s="99"/>
      <c r="M6" s="99">
        <f>SUM(D6+F6+H6+J6)/4</f>
        <v>0.72658730158730167</v>
      </c>
    </row>
    <row r="7" spans="1:13" s="27" customFormat="1" ht="24.95" customHeight="1">
      <c r="A7" s="23">
        <v>2</v>
      </c>
      <c r="B7" s="35" t="s">
        <v>1</v>
      </c>
      <c r="C7" s="36">
        <v>27</v>
      </c>
      <c r="D7" s="113">
        <f t="shared" ref="D7:D32" si="0">C7/30</f>
        <v>0.9</v>
      </c>
      <c r="E7" s="36">
        <v>23</v>
      </c>
      <c r="F7" s="99">
        <f t="shared" ref="F7:H32" si="1">E7/28</f>
        <v>0.8214285714285714</v>
      </c>
      <c r="G7" s="36">
        <v>23</v>
      </c>
      <c r="H7" s="99">
        <f t="shared" si="1"/>
        <v>0.8214285714285714</v>
      </c>
      <c r="I7" s="28">
        <v>10</v>
      </c>
      <c r="J7" s="99">
        <f t="shared" ref="J7:J32" si="2">I7/18</f>
        <v>0.55555555555555558</v>
      </c>
      <c r="K7" s="26"/>
      <c r="L7" s="99"/>
      <c r="M7" s="99">
        <f t="shared" ref="M7:M32" si="3">SUM(D7+F7+H7+J7)/4</f>
        <v>0.77460317460317452</v>
      </c>
    </row>
    <row r="8" spans="1:13" s="27" customFormat="1" ht="24.95" customHeight="1">
      <c r="A8" s="23">
        <v>3</v>
      </c>
      <c r="B8" s="35" t="s">
        <v>2</v>
      </c>
      <c r="C8" s="36">
        <v>30</v>
      </c>
      <c r="D8" s="113">
        <f t="shared" si="0"/>
        <v>1</v>
      </c>
      <c r="E8" s="36">
        <v>24</v>
      </c>
      <c r="F8" s="99">
        <f t="shared" si="1"/>
        <v>0.8571428571428571</v>
      </c>
      <c r="G8" s="36">
        <v>24</v>
      </c>
      <c r="H8" s="99">
        <f t="shared" si="1"/>
        <v>0.8571428571428571</v>
      </c>
      <c r="I8" s="28">
        <v>12</v>
      </c>
      <c r="J8" s="99">
        <f t="shared" si="2"/>
        <v>0.66666666666666663</v>
      </c>
      <c r="K8" s="26"/>
      <c r="L8" s="99"/>
      <c r="M8" s="99">
        <f t="shared" si="3"/>
        <v>0.84523809523809523</v>
      </c>
    </row>
    <row r="9" spans="1:13" s="27" customFormat="1" ht="24.95" customHeight="1">
      <c r="A9" s="23">
        <v>4</v>
      </c>
      <c r="B9" s="35" t="s">
        <v>3</v>
      </c>
      <c r="C9" s="36">
        <v>22</v>
      </c>
      <c r="D9" s="113">
        <f t="shared" si="0"/>
        <v>0.73333333333333328</v>
      </c>
      <c r="E9" s="36">
        <v>20</v>
      </c>
      <c r="F9" s="99">
        <f t="shared" si="1"/>
        <v>0.7142857142857143</v>
      </c>
      <c r="G9" s="36">
        <v>20</v>
      </c>
      <c r="H9" s="99">
        <f t="shared" si="1"/>
        <v>0.7142857142857143</v>
      </c>
      <c r="I9" s="28">
        <v>5</v>
      </c>
      <c r="J9" s="99">
        <f t="shared" si="2"/>
        <v>0.27777777777777779</v>
      </c>
      <c r="K9" s="26"/>
      <c r="L9" s="99"/>
      <c r="M9" s="99">
        <f t="shared" si="3"/>
        <v>0.60992063492063486</v>
      </c>
    </row>
    <row r="10" spans="1:13" s="27" customFormat="1" ht="24.95" customHeight="1">
      <c r="A10" s="23">
        <v>5</v>
      </c>
      <c r="B10" s="35" t="s">
        <v>4</v>
      </c>
      <c r="C10" s="36">
        <v>19</v>
      </c>
      <c r="D10" s="113">
        <f t="shared" si="0"/>
        <v>0.6333333333333333</v>
      </c>
      <c r="E10" s="36">
        <v>17</v>
      </c>
      <c r="F10" s="99">
        <f t="shared" si="1"/>
        <v>0.6071428571428571</v>
      </c>
      <c r="G10" s="36">
        <v>17</v>
      </c>
      <c r="H10" s="99">
        <f t="shared" si="1"/>
        <v>0.6071428571428571</v>
      </c>
      <c r="I10" s="28">
        <v>5</v>
      </c>
      <c r="J10" s="99">
        <f t="shared" si="2"/>
        <v>0.27777777777777779</v>
      </c>
      <c r="K10" s="26"/>
      <c r="L10" s="99"/>
      <c r="M10" s="99">
        <f t="shared" si="3"/>
        <v>0.53134920634920635</v>
      </c>
    </row>
    <row r="11" spans="1:13" s="27" customFormat="1" ht="24.95" customHeight="1">
      <c r="A11" s="23">
        <v>6</v>
      </c>
      <c r="B11" s="35" t="s">
        <v>5</v>
      </c>
      <c r="C11" s="36">
        <v>15</v>
      </c>
      <c r="D11" s="113">
        <f t="shared" si="0"/>
        <v>0.5</v>
      </c>
      <c r="E11" s="36">
        <v>13</v>
      </c>
      <c r="F11" s="99">
        <f t="shared" si="1"/>
        <v>0.4642857142857143</v>
      </c>
      <c r="G11" s="36">
        <v>13</v>
      </c>
      <c r="H11" s="99">
        <f t="shared" si="1"/>
        <v>0.4642857142857143</v>
      </c>
      <c r="I11" s="28">
        <v>5</v>
      </c>
      <c r="J11" s="99">
        <f t="shared" si="2"/>
        <v>0.27777777777777779</v>
      </c>
      <c r="K11" s="26"/>
      <c r="L11" s="99"/>
      <c r="M11" s="99">
        <f t="shared" si="3"/>
        <v>0.42658730158730163</v>
      </c>
    </row>
    <row r="12" spans="1:13" s="27" customFormat="1" ht="24.95" customHeight="1">
      <c r="A12" s="23">
        <v>7</v>
      </c>
      <c r="B12" s="35" t="s">
        <v>6</v>
      </c>
      <c r="C12" s="36">
        <v>23</v>
      </c>
      <c r="D12" s="113">
        <f t="shared" si="0"/>
        <v>0.76666666666666672</v>
      </c>
      <c r="E12" s="36">
        <v>22</v>
      </c>
      <c r="F12" s="99">
        <f t="shared" si="1"/>
        <v>0.7857142857142857</v>
      </c>
      <c r="G12" s="36">
        <v>22</v>
      </c>
      <c r="H12" s="99">
        <f t="shared" si="1"/>
        <v>0.7857142857142857</v>
      </c>
      <c r="I12" s="28">
        <v>12</v>
      </c>
      <c r="J12" s="99">
        <f t="shared" si="2"/>
        <v>0.66666666666666663</v>
      </c>
      <c r="K12" s="26"/>
      <c r="L12" s="99"/>
      <c r="M12" s="99">
        <f t="shared" si="3"/>
        <v>0.75119047619047619</v>
      </c>
    </row>
    <row r="13" spans="1:13" s="27" customFormat="1" ht="24.95" customHeight="1">
      <c r="A13" s="23">
        <v>8</v>
      </c>
      <c r="B13" s="35" t="s">
        <v>7</v>
      </c>
      <c r="C13" s="36">
        <v>21</v>
      </c>
      <c r="D13" s="113">
        <f t="shared" si="0"/>
        <v>0.7</v>
      </c>
      <c r="E13" s="36">
        <v>20</v>
      </c>
      <c r="F13" s="99">
        <f t="shared" si="1"/>
        <v>0.7142857142857143</v>
      </c>
      <c r="G13" s="36">
        <v>20</v>
      </c>
      <c r="H13" s="99">
        <f t="shared" si="1"/>
        <v>0.7142857142857143</v>
      </c>
      <c r="I13" s="28">
        <v>5</v>
      </c>
      <c r="J13" s="99">
        <f t="shared" si="2"/>
        <v>0.27777777777777779</v>
      </c>
      <c r="K13" s="26"/>
      <c r="L13" s="99"/>
      <c r="M13" s="99">
        <f t="shared" si="3"/>
        <v>0.60158730158730156</v>
      </c>
    </row>
    <row r="14" spans="1:13" s="27" customFormat="1" ht="24.95" customHeight="1">
      <c r="A14" s="23">
        <v>9</v>
      </c>
      <c r="B14" s="35" t="s">
        <v>8</v>
      </c>
      <c r="C14" s="36">
        <v>3</v>
      </c>
      <c r="D14" s="113">
        <f t="shared" si="0"/>
        <v>0.1</v>
      </c>
      <c r="E14" s="36">
        <v>7</v>
      </c>
      <c r="F14" s="99">
        <f t="shared" si="1"/>
        <v>0.25</v>
      </c>
      <c r="G14" s="36">
        <v>7</v>
      </c>
      <c r="H14" s="99">
        <f t="shared" si="1"/>
        <v>0.25</v>
      </c>
      <c r="I14" s="28">
        <v>1</v>
      </c>
      <c r="J14" s="99">
        <f t="shared" si="2"/>
        <v>5.5555555555555552E-2</v>
      </c>
      <c r="K14" s="26"/>
      <c r="L14" s="99"/>
      <c r="M14" s="99">
        <f t="shared" si="3"/>
        <v>0.16388888888888889</v>
      </c>
    </row>
    <row r="15" spans="1:13" s="27" customFormat="1" ht="24.95" customHeight="1">
      <c r="A15" s="23">
        <v>10</v>
      </c>
      <c r="B15" s="35" t="s">
        <v>9</v>
      </c>
      <c r="C15" s="36">
        <v>17</v>
      </c>
      <c r="D15" s="113">
        <f t="shared" si="0"/>
        <v>0.56666666666666665</v>
      </c>
      <c r="E15" s="36">
        <v>14</v>
      </c>
      <c r="F15" s="99">
        <f t="shared" si="1"/>
        <v>0.5</v>
      </c>
      <c r="G15" s="36">
        <v>14</v>
      </c>
      <c r="H15" s="99">
        <f t="shared" si="1"/>
        <v>0.5</v>
      </c>
      <c r="I15" s="28">
        <v>6</v>
      </c>
      <c r="J15" s="99">
        <f t="shared" si="2"/>
        <v>0.33333333333333331</v>
      </c>
      <c r="K15" s="26"/>
      <c r="L15" s="99"/>
      <c r="M15" s="99">
        <f t="shared" si="3"/>
        <v>0.47499999999999998</v>
      </c>
    </row>
    <row r="16" spans="1:13" s="27" customFormat="1" ht="24.95" customHeight="1">
      <c r="A16" s="23">
        <v>11</v>
      </c>
      <c r="B16" s="35" t="s">
        <v>10</v>
      </c>
      <c r="C16" s="36">
        <v>16</v>
      </c>
      <c r="D16" s="113">
        <f t="shared" si="0"/>
        <v>0.53333333333333333</v>
      </c>
      <c r="E16" s="36">
        <v>17</v>
      </c>
      <c r="F16" s="99">
        <f t="shared" si="1"/>
        <v>0.6071428571428571</v>
      </c>
      <c r="G16" s="36">
        <v>17</v>
      </c>
      <c r="H16" s="99">
        <f t="shared" si="1"/>
        <v>0.6071428571428571</v>
      </c>
      <c r="I16" s="28">
        <v>3</v>
      </c>
      <c r="J16" s="99">
        <f t="shared" si="2"/>
        <v>0.16666666666666666</v>
      </c>
      <c r="K16" s="26"/>
      <c r="L16" s="99"/>
      <c r="M16" s="99">
        <f t="shared" si="3"/>
        <v>0.47857142857142859</v>
      </c>
    </row>
    <row r="17" spans="1:13" s="27" customFormat="1" ht="24.95" customHeight="1">
      <c r="A17" s="23">
        <v>12</v>
      </c>
      <c r="B17" s="35" t="s">
        <v>11</v>
      </c>
      <c r="C17" s="36">
        <v>0</v>
      </c>
      <c r="D17" s="113">
        <f t="shared" si="0"/>
        <v>0</v>
      </c>
      <c r="E17" s="36">
        <v>0</v>
      </c>
      <c r="F17" s="99">
        <f t="shared" si="1"/>
        <v>0</v>
      </c>
      <c r="G17" s="36">
        <v>0</v>
      </c>
      <c r="H17" s="99">
        <f t="shared" si="1"/>
        <v>0</v>
      </c>
      <c r="I17" s="28">
        <v>0</v>
      </c>
      <c r="J17" s="99">
        <f t="shared" si="2"/>
        <v>0</v>
      </c>
      <c r="K17" s="26"/>
      <c r="L17" s="99"/>
      <c r="M17" s="99">
        <f t="shared" si="3"/>
        <v>0</v>
      </c>
    </row>
    <row r="18" spans="1:13" s="27" customFormat="1" ht="24.95" customHeight="1">
      <c r="A18" s="23">
        <v>13</v>
      </c>
      <c r="B18" s="35" t="s">
        <v>12</v>
      </c>
      <c r="C18" s="36">
        <v>9</v>
      </c>
      <c r="D18" s="113">
        <f t="shared" si="0"/>
        <v>0.3</v>
      </c>
      <c r="E18" s="36">
        <v>10</v>
      </c>
      <c r="F18" s="99">
        <f t="shared" si="1"/>
        <v>0.35714285714285715</v>
      </c>
      <c r="G18" s="36">
        <v>10</v>
      </c>
      <c r="H18" s="99">
        <f t="shared" si="1"/>
        <v>0.35714285714285715</v>
      </c>
      <c r="I18" s="28">
        <v>0</v>
      </c>
      <c r="J18" s="99">
        <f t="shared" si="2"/>
        <v>0</v>
      </c>
      <c r="K18" s="26"/>
      <c r="L18" s="99"/>
      <c r="M18" s="99">
        <f t="shared" si="3"/>
        <v>0.25357142857142856</v>
      </c>
    </row>
    <row r="19" spans="1:13" s="27" customFormat="1" ht="24.95" customHeight="1">
      <c r="A19" s="23">
        <v>14</v>
      </c>
      <c r="B19" s="35" t="s">
        <v>13</v>
      </c>
      <c r="C19" s="36">
        <v>17</v>
      </c>
      <c r="D19" s="113">
        <f t="shared" si="0"/>
        <v>0.56666666666666665</v>
      </c>
      <c r="E19" s="36">
        <v>15</v>
      </c>
      <c r="F19" s="99">
        <f t="shared" si="1"/>
        <v>0.5357142857142857</v>
      </c>
      <c r="G19" s="36">
        <v>15</v>
      </c>
      <c r="H19" s="99">
        <f t="shared" si="1"/>
        <v>0.5357142857142857</v>
      </c>
      <c r="I19" s="28">
        <v>5</v>
      </c>
      <c r="J19" s="99">
        <f t="shared" si="2"/>
        <v>0.27777777777777779</v>
      </c>
      <c r="K19" s="26"/>
      <c r="L19" s="99"/>
      <c r="M19" s="99">
        <f t="shared" si="3"/>
        <v>0.47896825396825393</v>
      </c>
    </row>
    <row r="20" spans="1:13" s="27" customFormat="1" ht="24.95" customHeight="1">
      <c r="A20" s="23">
        <v>15</v>
      </c>
      <c r="B20" s="35" t="s">
        <v>14</v>
      </c>
      <c r="C20" s="36">
        <v>13</v>
      </c>
      <c r="D20" s="113">
        <f t="shared" si="0"/>
        <v>0.43333333333333335</v>
      </c>
      <c r="E20" s="36">
        <v>16</v>
      </c>
      <c r="F20" s="99">
        <f t="shared" si="1"/>
        <v>0.5714285714285714</v>
      </c>
      <c r="G20" s="36">
        <v>16</v>
      </c>
      <c r="H20" s="99">
        <f t="shared" si="1"/>
        <v>0.5714285714285714</v>
      </c>
      <c r="I20" s="28">
        <v>5</v>
      </c>
      <c r="J20" s="99">
        <f t="shared" si="2"/>
        <v>0.27777777777777779</v>
      </c>
      <c r="K20" s="26"/>
      <c r="L20" s="99"/>
      <c r="M20" s="99">
        <f t="shared" si="3"/>
        <v>0.46349206349206351</v>
      </c>
    </row>
    <row r="21" spans="1:13" s="27" customFormat="1" ht="24.95" customHeight="1">
      <c r="A21" s="23">
        <v>16</v>
      </c>
      <c r="B21" s="35" t="s">
        <v>15</v>
      </c>
      <c r="C21" s="36">
        <v>10</v>
      </c>
      <c r="D21" s="113">
        <f t="shared" si="0"/>
        <v>0.33333333333333331</v>
      </c>
      <c r="E21" s="36">
        <v>12</v>
      </c>
      <c r="F21" s="99">
        <f t="shared" si="1"/>
        <v>0.42857142857142855</v>
      </c>
      <c r="G21" s="36">
        <v>12</v>
      </c>
      <c r="H21" s="99">
        <f t="shared" si="1"/>
        <v>0.42857142857142855</v>
      </c>
      <c r="I21" s="28">
        <v>3</v>
      </c>
      <c r="J21" s="99">
        <f t="shared" si="2"/>
        <v>0.16666666666666666</v>
      </c>
      <c r="K21" s="26"/>
      <c r="L21" s="99"/>
      <c r="M21" s="99">
        <f t="shared" si="3"/>
        <v>0.3392857142857143</v>
      </c>
    </row>
    <row r="22" spans="1:13" s="27" customFormat="1" ht="24.95" customHeight="1">
      <c r="A22" s="23">
        <v>17</v>
      </c>
      <c r="B22" s="35" t="s">
        <v>16</v>
      </c>
      <c r="C22" s="36">
        <v>26</v>
      </c>
      <c r="D22" s="113">
        <f t="shared" si="0"/>
        <v>0.8666666666666667</v>
      </c>
      <c r="E22" s="36">
        <v>22</v>
      </c>
      <c r="F22" s="99">
        <f t="shared" si="1"/>
        <v>0.7857142857142857</v>
      </c>
      <c r="G22" s="36">
        <v>22</v>
      </c>
      <c r="H22" s="99">
        <f t="shared" si="1"/>
        <v>0.7857142857142857</v>
      </c>
      <c r="I22" s="28">
        <v>13</v>
      </c>
      <c r="J22" s="99">
        <f t="shared" si="2"/>
        <v>0.72222222222222221</v>
      </c>
      <c r="K22" s="26"/>
      <c r="L22" s="99"/>
      <c r="M22" s="99">
        <f t="shared" si="3"/>
        <v>0.79007936507936505</v>
      </c>
    </row>
    <row r="23" spans="1:13" s="27" customFormat="1" ht="24.95" customHeight="1">
      <c r="A23" s="23">
        <v>18</v>
      </c>
      <c r="B23" s="35" t="s">
        <v>17</v>
      </c>
      <c r="C23" s="36">
        <v>13</v>
      </c>
      <c r="D23" s="113">
        <f t="shared" si="0"/>
        <v>0.43333333333333335</v>
      </c>
      <c r="E23" s="36">
        <v>16</v>
      </c>
      <c r="F23" s="99">
        <f t="shared" si="1"/>
        <v>0.5714285714285714</v>
      </c>
      <c r="G23" s="36">
        <v>16</v>
      </c>
      <c r="H23" s="99">
        <f t="shared" si="1"/>
        <v>0.5714285714285714</v>
      </c>
      <c r="I23" s="28">
        <v>4</v>
      </c>
      <c r="J23" s="99">
        <f t="shared" si="2"/>
        <v>0.22222222222222221</v>
      </c>
      <c r="K23" s="26"/>
      <c r="L23" s="99"/>
      <c r="M23" s="99">
        <f t="shared" si="3"/>
        <v>0.44960317460317456</v>
      </c>
    </row>
    <row r="24" spans="1:13" s="27" customFormat="1" ht="24.95" customHeight="1">
      <c r="A24" s="23">
        <v>19</v>
      </c>
      <c r="B24" s="35" t="s">
        <v>18</v>
      </c>
      <c r="C24" s="36">
        <v>8</v>
      </c>
      <c r="D24" s="113">
        <f t="shared" si="0"/>
        <v>0.26666666666666666</v>
      </c>
      <c r="E24" s="36">
        <v>13</v>
      </c>
      <c r="F24" s="99">
        <f t="shared" si="1"/>
        <v>0.4642857142857143</v>
      </c>
      <c r="G24" s="36">
        <v>13</v>
      </c>
      <c r="H24" s="99">
        <f t="shared" si="1"/>
        <v>0.4642857142857143</v>
      </c>
      <c r="I24" s="28">
        <v>5</v>
      </c>
      <c r="J24" s="99">
        <f t="shared" si="2"/>
        <v>0.27777777777777779</v>
      </c>
      <c r="K24" s="26"/>
      <c r="L24" s="99"/>
      <c r="M24" s="99">
        <f t="shared" si="3"/>
        <v>0.36825396825396828</v>
      </c>
    </row>
    <row r="25" spans="1:13" s="27" customFormat="1" ht="24.95" customHeight="1">
      <c r="A25" s="23">
        <v>20</v>
      </c>
      <c r="B25" s="35" t="s">
        <v>19</v>
      </c>
      <c r="C25" s="36">
        <v>5</v>
      </c>
      <c r="D25" s="113">
        <f t="shared" si="0"/>
        <v>0.16666666666666666</v>
      </c>
      <c r="E25" s="36">
        <v>7</v>
      </c>
      <c r="F25" s="99">
        <f t="shared" si="1"/>
        <v>0.25</v>
      </c>
      <c r="G25" s="36">
        <v>7</v>
      </c>
      <c r="H25" s="99">
        <f t="shared" si="1"/>
        <v>0.25</v>
      </c>
      <c r="I25" s="28">
        <v>0</v>
      </c>
      <c r="J25" s="99">
        <f t="shared" si="2"/>
        <v>0</v>
      </c>
      <c r="K25" s="26"/>
      <c r="L25" s="99"/>
      <c r="M25" s="99">
        <f t="shared" si="3"/>
        <v>0.16666666666666666</v>
      </c>
    </row>
    <row r="26" spans="1:13" s="27" customFormat="1" ht="24.95" customHeight="1">
      <c r="A26" s="23">
        <v>21</v>
      </c>
      <c r="B26" s="35" t="s">
        <v>20</v>
      </c>
      <c r="C26" s="36">
        <v>6</v>
      </c>
      <c r="D26" s="113">
        <f t="shared" si="0"/>
        <v>0.2</v>
      </c>
      <c r="E26" s="36">
        <v>7</v>
      </c>
      <c r="F26" s="99">
        <f t="shared" si="1"/>
        <v>0.25</v>
      </c>
      <c r="G26" s="36">
        <v>7</v>
      </c>
      <c r="H26" s="99">
        <f t="shared" si="1"/>
        <v>0.25</v>
      </c>
      <c r="I26" s="28">
        <v>0</v>
      </c>
      <c r="J26" s="99">
        <f t="shared" si="2"/>
        <v>0</v>
      </c>
      <c r="K26" s="26"/>
      <c r="L26" s="99"/>
      <c r="M26" s="99">
        <f t="shared" si="3"/>
        <v>0.17499999999999999</v>
      </c>
    </row>
    <row r="27" spans="1:13" s="27" customFormat="1" ht="24.95" customHeight="1">
      <c r="A27" s="23">
        <v>22</v>
      </c>
      <c r="B27" s="35" t="s">
        <v>21</v>
      </c>
      <c r="C27" s="36">
        <v>13</v>
      </c>
      <c r="D27" s="113">
        <f t="shared" si="0"/>
        <v>0.43333333333333335</v>
      </c>
      <c r="E27" s="36">
        <v>14</v>
      </c>
      <c r="F27" s="99">
        <f t="shared" si="1"/>
        <v>0.5</v>
      </c>
      <c r="G27" s="36">
        <v>14</v>
      </c>
      <c r="H27" s="99">
        <f t="shared" si="1"/>
        <v>0.5</v>
      </c>
      <c r="I27" s="28">
        <v>5</v>
      </c>
      <c r="J27" s="99">
        <f t="shared" si="2"/>
        <v>0.27777777777777779</v>
      </c>
      <c r="K27" s="26"/>
      <c r="L27" s="99"/>
      <c r="M27" s="99">
        <f t="shared" si="3"/>
        <v>0.42777777777777781</v>
      </c>
    </row>
    <row r="28" spans="1:13" s="27" customFormat="1" ht="24.95" customHeight="1">
      <c r="A28" s="23">
        <v>23</v>
      </c>
      <c r="B28" s="35" t="s">
        <v>22</v>
      </c>
      <c r="C28" s="36">
        <v>11</v>
      </c>
      <c r="D28" s="113">
        <f t="shared" si="0"/>
        <v>0.36666666666666664</v>
      </c>
      <c r="E28" s="36">
        <v>15</v>
      </c>
      <c r="F28" s="99">
        <f t="shared" si="1"/>
        <v>0.5357142857142857</v>
      </c>
      <c r="G28" s="36">
        <v>15</v>
      </c>
      <c r="H28" s="99">
        <f t="shared" si="1"/>
        <v>0.5357142857142857</v>
      </c>
      <c r="I28" s="28">
        <v>4</v>
      </c>
      <c r="J28" s="99">
        <f t="shared" si="2"/>
        <v>0.22222222222222221</v>
      </c>
      <c r="K28" s="26"/>
      <c r="L28" s="99"/>
      <c r="M28" s="99">
        <f t="shared" si="3"/>
        <v>0.41507936507936505</v>
      </c>
    </row>
    <row r="29" spans="1:13" s="27" customFormat="1" ht="24.95" customHeight="1">
      <c r="A29" s="23">
        <v>24</v>
      </c>
      <c r="B29" s="35" t="s">
        <v>23</v>
      </c>
      <c r="C29" s="36">
        <v>10</v>
      </c>
      <c r="D29" s="113">
        <f t="shared" si="0"/>
        <v>0.33333333333333331</v>
      </c>
      <c r="E29" s="36">
        <v>14</v>
      </c>
      <c r="F29" s="99">
        <f t="shared" si="1"/>
        <v>0.5</v>
      </c>
      <c r="G29" s="36">
        <v>14</v>
      </c>
      <c r="H29" s="99">
        <f t="shared" si="1"/>
        <v>0.5</v>
      </c>
      <c r="I29" s="28">
        <v>2</v>
      </c>
      <c r="J29" s="99">
        <f t="shared" si="2"/>
        <v>0.1111111111111111</v>
      </c>
      <c r="K29" s="26"/>
      <c r="L29" s="99"/>
      <c r="M29" s="99">
        <f t="shared" si="3"/>
        <v>0.3611111111111111</v>
      </c>
    </row>
    <row r="30" spans="1:13" s="27" customFormat="1" ht="24.95" customHeight="1">
      <c r="A30" s="23">
        <v>25</v>
      </c>
      <c r="B30" s="35" t="s">
        <v>24</v>
      </c>
      <c r="C30" s="36">
        <v>12</v>
      </c>
      <c r="D30" s="113">
        <f t="shared" si="0"/>
        <v>0.4</v>
      </c>
      <c r="E30" s="36">
        <v>13</v>
      </c>
      <c r="F30" s="99">
        <f t="shared" si="1"/>
        <v>0.4642857142857143</v>
      </c>
      <c r="G30" s="36">
        <v>13</v>
      </c>
      <c r="H30" s="99">
        <f t="shared" si="1"/>
        <v>0.4642857142857143</v>
      </c>
      <c r="I30" s="28">
        <v>7</v>
      </c>
      <c r="J30" s="99">
        <f t="shared" si="2"/>
        <v>0.3888888888888889</v>
      </c>
      <c r="K30" s="26"/>
      <c r="L30" s="99"/>
      <c r="M30" s="99">
        <f t="shared" si="3"/>
        <v>0.42936507936507939</v>
      </c>
    </row>
    <row r="31" spans="1:13" s="27" customFormat="1" ht="24.95" customHeight="1">
      <c r="A31" s="23">
        <v>26</v>
      </c>
      <c r="B31" s="35" t="s">
        <v>25</v>
      </c>
      <c r="C31" s="36">
        <v>17</v>
      </c>
      <c r="D31" s="113">
        <f t="shared" si="0"/>
        <v>0.56666666666666665</v>
      </c>
      <c r="E31" s="36">
        <v>16</v>
      </c>
      <c r="F31" s="99">
        <f t="shared" si="1"/>
        <v>0.5714285714285714</v>
      </c>
      <c r="G31" s="36">
        <v>16</v>
      </c>
      <c r="H31" s="99">
        <f t="shared" si="1"/>
        <v>0.5714285714285714</v>
      </c>
      <c r="I31" s="28">
        <v>3</v>
      </c>
      <c r="J31" s="99">
        <f t="shared" si="2"/>
        <v>0.16666666666666666</v>
      </c>
      <c r="K31" s="26"/>
      <c r="L31" s="99"/>
      <c r="M31" s="99">
        <f t="shared" si="3"/>
        <v>0.46904761904761905</v>
      </c>
    </row>
    <row r="32" spans="1:13" s="27" customFormat="1" ht="24.95" customHeight="1">
      <c r="A32" s="23">
        <v>27</v>
      </c>
      <c r="B32" s="35" t="s">
        <v>485</v>
      </c>
      <c r="C32" s="36">
        <v>11</v>
      </c>
      <c r="D32" s="113">
        <f t="shared" si="0"/>
        <v>0.36666666666666664</v>
      </c>
      <c r="E32" s="36">
        <v>14</v>
      </c>
      <c r="F32" s="99">
        <f t="shared" si="1"/>
        <v>0.5</v>
      </c>
      <c r="G32" s="36">
        <v>14</v>
      </c>
      <c r="H32" s="99">
        <f t="shared" si="1"/>
        <v>0.5</v>
      </c>
      <c r="I32" s="28">
        <v>1</v>
      </c>
      <c r="J32" s="99">
        <f t="shared" si="2"/>
        <v>5.5555555555555552E-2</v>
      </c>
      <c r="K32" s="26"/>
      <c r="L32" s="99"/>
      <c r="M32" s="99">
        <f t="shared" si="3"/>
        <v>0.35555555555555557</v>
      </c>
    </row>
    <row r="33" spans="2:2" ht="24.95" customHeight="1">
      <c r="B33" s="119" t="s">
        <v>900</v>
      </c>
    </row>
  </sheetData>
  <mergeCells count="6">
    <mergeCell ref="K2:L2"/>
    <mergeCell ref="A1:L1"/>
    <mergeCell ref="C2:D2"/>
    <mergeCell ref="E2:F2"/>
    <mergeCell ref="G2:H2"/>
    <mergeCell ref="I2:J2"/>
  </mergeCells>
  <pageMargins left="0.7" right="0.7" top="0.25" bottom="0.25" header="0.3" footer="0.3"/>
  <pageSetup paperSize="9" scale="6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opLeftCell="A22" workbookViewId="0">
      <selection activeCell="G33" sqref="G33"/>
    </sheetView>
  </sheetViews>
  <sheetFormatPr defaultRowHeight="24.95" customHeight="1"/>
  <cols>
    <col min="1" max="1" width="7.42578125" style="1" bestFit="1" customWidth="1"/>
    <col min="2" max="2" width="25.85546875" style="11" bestFit="1" customWidth="1"/>
    <col min="3" max="3" width="8" style="22" customWidth="1"/>
    <col min="4" max="4" width="9.28515625" style="114" customWidth="1"/>
    <col min="5" max="5" width="10" style="11" customWidth="1"/>
    <col min="6" max="6" width="9.140625" style="94"/>
    <col min="8" max="8" width="9.140625" style="98"/>
    <col min="10" max="10" width="9.140625" style="94"/>
    <col min="12" max="12" width="9.140625" style="98"/>
    <col min="13" max="13" width="9.140625" style="94"/>
  </cols>
  <sheetData>
    <row r="1" spans="1:13" ht="24.95" customHeight="1">
      <c r="A1" s="130" t="s">
        <v>833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ht="21">
      <c r="A2" s="62"/>
      <c r="B2" s="6" t="s">
        <v>861</v>
      </c>
      <c r="C2" s="121" t="s">
        <v>887</v>
      </c>
      <c r="D2" s="121"/>
      <c r="E2" s="121" t="s">
        <v>888</v>
      </c>
      <c r="F2" s="121"/>
      <c r="G2" s="121" t="s">
        <v>889</v>
      </c>
      <c r="H2" s="121"/>
      <c r="I2" s="121" t="s">
        <v>890</v>
      </c>
      <c r="J2" s="121"/>
      <c r="K2" s="121" t="s">
        <v>871</v>
      </c>
      <c r="L2" s="121"/>
      <c r="M2" s="104"/>
    </row>
    <row r="3" spans="1:13" ht="24.95" customHeight="1">
      <c r="A3" s="61"/>
      <c r="B3" s="6" t="s">
        <v>874</v>
      </c>
      <c r="C3" s="83" t="s">
        <v>895</v>
      </c>
      <c r="D3" s="64" t="s">
        <v>862</v>
      </c>
      <c r="E3" s="83" t="s">
        <v>895</v>
      </c>
      <c r="F3" s="64" t="s">
        <v>862</v>
      </c>
      <c r="G3" s="83" t="s">
        <v>895</v>
      </c>
      <c r="H3" s="64" t="s">
        <v>862</v>
      </c>
      <c r="I3" s="83" t="s">
        <v>895</v>
      </c>
      <c r="J3" s="64" t="s">
        <v>862</v>
      </c>
      <c r="K3" s="83" t="s">
        <v>895</v>
      </c>
      <c r="L3" s="100" t="s">
        <v>862</v>
      </c>
      <c r="M3" s="104"/>
    </row>
    <row r="4" spans="1:13" ht="24.95" customHeight="1">
      <c r="A4" s="61"/>
      <c r="B4" s="66" t="s">
        <v>863</v>
      </c>
      <c r="C4" s="67">
        <v>30</v>
      </c>
      <c r="D4" s="93" t="s">
        <v>899</v>
      </c>
      <c r="E4" s="67">
        <v>28</v>
      </c>
      <c r="F4" s="93" t="s">
        <v>899</v>
      </c>
      <c r="G4" s="67">
        <v>28</v>
      </c>
      <c r="H4" s="93" t="s">
        <v>899</v>
      </c>
      <c r="I4" s="67">
        <v>18</v>
      </c>
      <c r="J4" s="93" t="s">
        <v>899</v>
      </c>
      <c r="K4" s="67"/>
      <c r="L4" s="68" t="s">
        <v>899</v>
      </c>
      <c r="M4" s="68" t="s">
        <v>864</v>
      </c>
    </row>
    <row r="5" spans="1:13" s="17" customFormat="1" ht="24.95" customHeight="1">
      <c r="A5" s="77" t="s">
        <v>500</v>
      </c>
      <c r="B5" s="78" t="s">
        <v>495</v>
      </c>
      <c r="C5" s="78"/>
      <c r="D5" s="102"/>
      <c r="E5" s="86"/>
      <c r="F5" s="115"/>
      <c r="G5" s="86"/>
      <c r="H5" s="115"/>
      <c r="I5" s="86"/>
      <c r="J5" s="115"/>
      <c r="K5" s="76"/>
      <c r="L5" s="116"/>
      <c r="M5" s="115"/>
    </row>
    <row r="6" spans="1:13" s="27" customFormat="1" ht="24.95" customHeight="1">
      <c r="A6" s="23">
        <v>1</v>
      </c>
      <c r="B6" s="35" t="s">
        <v>26</v>
      </c>
      <c r="C6" s="36">
        <v>29</v>
      </c>
      <c r="D6" s="113">
        <f>C6/30</f>
        <v>0.96666666666666667</v>
      </c>
      <c r="E6" s="28">
        <v>23</v>
      </c>
      <c r="F6" s="99">
        <f>E6/28</f>
        <v>0.8214285714285714</v>
      </c>
      <c r="G6" s="28">
        <v>23</v>
      </c>
      <c r="H6" s="99">
        <f>G6/28</f>
        <v>0.8214285714285714</v>
      </c>
      <c r="I6" s="28">
        <v>7</v>
      </c>
      <c r="J6" s="99">
        <f>I6/18</f>
        <v>0.3888888888888889</v>
      </c>
      <c r="K6" s="26"/>
      <c r="L6" s="96"/>
      <c r="M6" s="99">
        <f>SUM(D6+F6+H6+J6)/4</f>
        <v>0.74960317460317449</v>
      </c>
    </row>
    <row r="7" spans="1:13" s="27" customFormat="1" ht="24.95" customHeight="1">
      <c r="A7" s="23">
        <v>2</v>
      </c>
      <c r="B7" s="35" t="s">
        <v>27</v>
      </c>
      <c r="C7" s="36">
        <v>21</v>
      </c>
      <c r="D7" s="113">
        <f t="shared" ref="D7:D28" si="0">C7/30</f>
        <v>0.7</v>
      </c>
      <c r="E7" s="28">
        <v>15</v>
      </c>
      <c r="F7" s="99">
        <f t="shared" ref="F7:F28" si="1">E7/28</f>
        <v>0.5357142857142857</v>
      </c>
      <c r="G7" s="28">
        <v>15</v>
      </c>
      <c r="H7" s="99">
        <f t="shared" ref="H7:H28" si="2">G7/28</f>
        <v>0.5357142857142857</v>
      </c>
      <c r="I7" s="28">
        <v>7</v>
      </c>
      <c r="J7" s="99">
        <f t="shared" ref="J7:J28" si="3">I7/18</f>
        <v>0.3888888888888889</v>
      </c>
      <c r="K7" s="26"/>
      <c r="L7" s="96"/>
      <c r="M7" s="99">
        <f t="shared" ref="M7:M28" si="4">SUM(D7+F7+H7+J7)/4</f>
        <v>0.54007936507936505</v>
      </c>
    </row>
    <row r="8" spans="1:13" s="27" customFormat="1" ht="24.95" customHeight="1">
      <c r="A8" s="23">
        <v>3</v>
      </c>
      <c r="B8" s="35" t="s">
        <v>28</v>
      </c>
      <c r="C8" s="36">
        <v>7</v>
      </c>
      <c r="D8" s="113">
        <f t="shared" si="0"/>
        <v>0.23333333333333334</v>
      </c>
      <c r="E8" s="28">
        <v>8</v>
      </c>
      <c r="F8" s="99">
        <f t="shared" si="1"/>
        <v>0.2857142857142857</v>
      </c>
      <c r="G8" s="28">
        <v>8</v>
      </c>
      <c r="H8" s="99">
        <f t="shared" si="2"/>
        <v>0.2857142857142857</v>
      </c>
      <c r="I8" s="28">
        <v>1</v>
      </c>
      <c r="J8" s="99">
        <f t="shared" si="3"/>
        <v>5.5555555555555552E-2</v>
      </c>
      <c r="K8" s="26"/>
      <c r="L8" s="96"/>
      <c r="M8" s="99">
        <f t="shared" si="4"/>
        <v>0.21507936507936506</v>
      </c>
    </row>
    <row r="9" spans="1:13" s="27" customFormat="1" ht="24.95" customHeight="1">
      <c r="A9" s="23">
        <v>4</v>
      </c>
      <c r="B9" s="35" t="s">
        <v>29</v>
      </c>
      <c r="C9" s="36">
        <v>22</v>
      </c>
      <c r="D9" s="113">
        <f t="shared" si="0"/>
        <v>0.73333333333333328</v>
      </c>
      <c r="E9" s="28">
        <v>17</v>
      </c>
      <c r="F9" s="99">
        <f t="shared" si="1"/>
        <v>0.6071428571428571</v>
      </c>
      <c r="G9" s="28">
        <v>17</v>
      </c>
      <c r="H9" s="99">
        <f t="shared" si="2"/>
        <v>0.6071428571428571</v>
      </c>
      <c r="I9" s="28">
        <v>5</v>
      </c>
      <c r="J9" s="99">
        <f t="shared" si="3"/>
        <v>0.27777777777777779</v>
      </c>
      <c r="K9" s="26"/>
      <c r="L9" s="96"/>
      <c r="M9" s="99">
        <f t="shared" si="4"/>
        <v>0.55634920634920626</v>
      </c>
    </row>
    <row r="10" spans="1:13" s="27" customFormat="1" ht="24.95" customHeight="1">
      <c r="A10" s="23">
        <v>5</v>
      </c>
      <c r="B10" s="35" t="s">
        <v>30</v>
      </c>
      <c r="C10" s="36">
        <v>27</v>
      </c>
      <c r="D10" s="113">
        <f t="shared" si="0"/>
        <v>0.9</v>
      </c>
      <c r="E10" s="28">
        <v>23</v>
      </c>
      <c r="F10" s="99">
        <f t="shared" si="1"/>
        <v>0.8214285714285714</v>
      </c>
      <c r="G10" s="28">
        <v>23</v>
      </c>
      <c r="H10" s="99">
        <f t="shared" si="2"/>
        <v>0.8214285714285714</v>
      </c>
      <c r="I10" s="28">
        <v>11</v>
      </c>
      <c r="J10" s="99">
        <f t="shared" si="3"/>
        <v>0.61111111111111116</v>
      </c>
      <c r="K10" s="26"/>
      <c r="L10" s="96"/>
      <c r="M10" s="99">
        <f t="shared" si="4"/>
        <v>0.78849206349206347</v>
      </c>
    </row>
    <row r="11" spans="1:13" s="27" customFormat="1" ht="24.95" customHeight="1">
      <c r="A11" s="23">
        <v>6</v>
      </c>
      <c r="B11" s="35" t="s">
        <v>31</v>
      </c>
      <c r="C11" s="36">
        <v>16</v>
      </c>
      <c r="D11" s="113">
        <f t="shared" si="0"/>
        <v>0.53333333333333333</v>
      </c>
      <c r="E11" s="28">
        <v>15</v>
      </c>
      <c r="F11" s="99">
        <f t="shared" si="1"/>
        <v>0.5357142857142857</v>
      </c>
      <c r="G11" s="28">
        <v>15</v>
      </c>
      <c r="H11" s="99">
        <f t="shared" si="2"/>
        <v>0.5357142857142857</v>
      </c>
      <c r="I11" s="28">
        <v>6</v>
      </c>
      <c r="J11" s="99">
        <f t="shared" si="3"/>
        <v>0.33333333333333331</v>
      </c>
      <c r="K11" s="26"/>
      <c r="L11" s="96"/>
      <c r="M11" s="99">
        <f t="shared" si="4"/>
        <v>0.48452380952380952</v>
      </c>
    </row>
    <row r="12" spans="1:13" s="27" customFormat="1" ht="24.95" customHeight="1">
      <c r="A12" s="23">
        <v>7</v>
      </c>
      <c r="B12" s="35" t="s">
        <v>32</v>
      </c>
      <c r="C12" s="36">
        <v>22</v>
      </c>
      <c r="D12" s="113">
        <f t="shared" si="0"/>
        <v>0.73333333333333328</v>
      </c>
      <c r="E12" s="28">
        <v>17</v>
      </c>
      <c r="F12" s="99">
        <f t="shared" si="1"/>
        <v>0.6071428571428571</v>
      </c>
      <c r="G12" s="28">
        <v>17</v>
      </c>
      <c r="H12" s="99">
        <f t="shared" si="2"/>
        <v>0.6071428571428571</v>
      </c>
      <c r="I12" s="28">
        <v>7</v>
      </c>
      <c r="J12" s="99">
        <f t="shared" si="3"/>
        <v>0.3888888888888889</v>
      </c>
      <c r="K12" s="26"/>
      <c r="L12" s="96"/>
      <c r="M12" s="99">
        <f t="shared" si="4"/>
        <v>0.58412698412698405</v>
      </c>
    </row>
    <row r="13" spans="1:13" s="27" customFormat="1" ht="24.95" customHeight="1">
      <c r="A13" s="23">
        <v>8</v>
      </c>
      <c r="B13" s="35" t="s">
        <v>33</v>
      </c>
      <c r="C13" s="36">
        <v>14</v>
      </c>
      <c r="D13" s="113">
        <f t="shared" si="0"/>
        <v>0.46666666666666667</v>
      </c>
      <c r="E13" s="28">
        <v>16</v>
      </c>
      <c r="F13" s="99">
        <f t="shared" si="1"/>
        <v>0.5714285714285714</v>
      </c>
      <c r="G13" s="28">
        <v>16</v>
      </c>
      <c r="H13" s="99">
        <f t="shared" si="2"/>
        <v>0.5714285714285714</v>
      </c>
      <c r="I13" s="28">
        <v>4</v>
      </c>
      <c r="J13" s="99">
        <f t="shared" si="3"/>
        <v>0.22222222222222221</v>
      </c>
      <c r="K13" s="26"/>
      <c r="L13" s="96"/>
      <c r="M13" s="99">
        <f t="shared" si="4"/>
        <v>0.45793650793650786</v>
      </c>
    </row>
    <row r="14" spans="1:13" s="27" customFormat="1" ht="24.95" customHeight="1">
      <c r="A14" s="23">
        <v>9</v>
      </c>
      <c r="B14" s="35" t="s">
        <v>34</v>
      </c>
      <c r="C14" s="36">
        <v>2</v>
      </c>
      <c r="D14" s="113">
        <f t="shared" si="0"/>
        <v>6.6666666666666666E-2</v>
      </c>
      <c r="E14" s="28">
        <v>3</v>
      </c>
      <c r="F14" s="99">
        <f t="shared" si="1"/>
        <v>0.10714285714285714</v>
      </c>
      <c r="G14" s="28">
        <v>3</v>
      </c>
      <c r="H14" s="99">
        <f t="shared" si="2"/>
        <v>0.10714285714285714</v>
      </c>
      <c r="I14" s="28">
        <v>2</v>
      </c>
      <c r="J14" s="99">
        <f t="shared" si="3"/>
        <v>0.1111111111111111</v>
      </c>
      <c r="K14" s="26"/>
      <c r="L14" s="96"/>
      <c r="M14" s="99">
        <f t="shared" si="4"/>
        <v>9.8015873015873015E-2</v>
      </c>
    </row>
    <row r="15" spans="1:13" s="27" customFormat="1" ht="24.95" customHeight="1">
      <c r="A15" s="23">
        <v>10</v>
      </c>
      <c r="B15" s="35" t="s">
        <v>35</v>
      </c>
      <c r="C15" s="36">
        <v>18</v>
      </c>
      <c r="D15" s="113">
        <f t="shared" si="0"/>
        <v>0.6</v>
      </c>
      <c r="E15" s="28">
        <v>17</v>
      </c>
      <c r="F15" s="99">
        <f t="shared" si="1"/>
        <v>0.6071428571428571</v>
      </c>
      <c r="G15" s="28">
        <v>17</v>
      </c>
      <c r="H15" s="99">
        <f t="shared" si="2"/>
        <v>0.6071428571428571</v>
      </c>
      <c r="I15" s="28">
        <v>4</v>
      </c>
      <c r="J15" s="99">
        <f t="shared" si="3"/>
        <v>0.22222222222222221</v>
      </c>
      <c r="K15" s="26"/>
      <c r="L15" s="96"/>
      <c r="M15" s="99">
        <f t="shared" si="4"/>
        <v>0.50912698412698409</v>
      </c>
    </row>
    <row r="16" spans="1:13" s="27" customFormat="1" ht="24.95" customHeight="1">
      <c r="A16" s="23">
        <v>11</v>
      </c>
      <c r="B16" s="35" t="s">
        <v>36</v>
      </c>
      <c r="C16" s="36">
        <v>5</v>
      </c>
      <c r="D16" s="113">
        <f t="shared" si="0"/>
        <v>0.16666666666666666</v>
      </c>
      <c r="E16" s="28">
        <v>6</v>
      </c>
      <c r="F16" s="99">
        <f t="shared" si="1"/>
        <v>0.21428571428571427</v>
      </c>
      <c r="G16" s="28">
        <v>6</v>
      </c>
      <c r="H16" s="99">
        <f t="shared" si="2"/>
        <v>0.21428571428571427</v>
      </c>
      <c r="I16" s="28">
        <v>2</v>
      </c>
      <c r="J16" s="99">
        <f t="shared" si="3"/>
        <v>0.1111111111111111</v>
      </c>
      <c r="K16" s="26"/>
      <c r="L16" s="96"/>
      <c r="M16" s="99">
        <f t="shared" si="4"/>
        <v>0.17658730158730157</v>
      </c>
    </row>
    <row r="17" spans="1:13" s="27" customFormat="1" ht="24.95" customHeight="1">
      <c r="A17" s="23">
        <v>12</v>
      </c>
      <c r="B17" s="35" t="s">
        <v>37</v>
      </c>
      <c r="C17" s="36">
        <v>13</v>
      </c>
      <c r="D17" s="113">
        <f t="shared" si="0"/>
        <v>0.43333333333333335</v>
      </c>
      <c r="E17" s="28">
        <v>13</v>
      </c>
      <c r="F17" s="99">
        <f t="shared" si="1"/>
        <v>0.4642857142857143</v>
      </c>
      <c r="G17" s="28">
        <v>13</v>
      </c>
      <c r="H17" s="99">
        <f t="shared" si="2"/>
        <v>0.4642857142857143</v>
      </c>
      <c r="I17" s="28">
        <v>5</v>
      </c>
      <c r="J17" s="99">
        <f t="shared" si="3"/>
        <v>0.27777777777777779</v>
      </c>
      <c r="K17" s="26"/>
      <c r="L17" s="96"/>
      <c r="M17" s="99">
        <f t="shared" si="4"/>
        <v>0.40992063492063491</v>
      </c>
    </row>
    <row r="18" spans="1:13" s="27" customFormat="1" ht="24.95" customHeight="1">
      <c r="A18" s="23">
        <v>13</v>
      </c>
      <c r="B18" s="35" t="s">
        <v>38</v>
      </c>
      <c r="C18" s="36">
        <v>14</v>
      </c>
      <c r="D18" s="113">
        <f t="shared" si="0"/>
        <v>0.46666666666666667</v>
      </c>
      <c r="E18" s="28">
        <v>16</v>
      </c>
      <c r="F18" s="99">
        <f t="shared" si="1"/>
        <v>0.5714285714285714</v>
      </c>
      <c r="G18" s="28">
        <v>16</v>
      </c>
      <c r="H18" s="99">
        <f t="shared" si="2"/>
        <v>0.5714285714285714</v>
      </c>
      <c r="I18" s="28">
        <v>3</v>
      </c>
      <c r="J18" s="99">
        <f t="shared" si="3"/>
        <v>0.16666666666666666</v>
      </c>
      <c r="K18" s="26"/>
      <c r="L18" s="96"/>
      <c r="M18" s="99">
        <f t="shared" si="4"/>
        <v>0.44404761904761902</v>
      </c>
    </row>
    <row r="19" spans="1:13" s="27" customFormat="1" ht="24.95" customHeight="1">
      <c r="A19" s="23">
        <v>14</v>
      </c>
      <c r="B19" s="35" t="s">
        <v>39</v>
      </c>
      <c r="C19" s="36">
        <v>16</v>
      </c>
      <c r="D19" s="113">
        <f t="shared" si="0"/>
        <v>0.53333333333333333</v>
      </c>
      <c r="E19" s="28">
        <v>15</v>
      </c>
      <c r="F19" s="99">
        <f t="shared" si="1"/>
        <v>0.5357142857142857</v>
      </c>
      <c r="G19" s="28">
        <v>15</v>
      </c>
      <c r="H19" s="99">
        <f t="shared" si="2"/>
        <v>0.5357142857142857</v>
      </c>
      <c r="I19" s="28">
        <v>3</v>
      </c>
      <c r="J19" s="99">
        <f t="shared" si="3"/>
        <v>0.16666666666666666</v>
      </c>
      <c r="K19" s="26"/>
      <c r="L19" s="96"/>
      <c r="M19" s="99">
        <f t="shared" si="4"/>
        <v>0.44285714285714289</v>
      </c>
    </row>
    <row r="20" spans="1:13" s="27" customFormat="1" ht="24.95" customHeight="1">
      <c r="A20" s="23">
        <v>15</v>
      </c>
      <c r="B20" s="35" t="s">
        <v>40</v>
      </c>
      <c r="C20" s="36">
        <v>16</v>
      </c>
      <c r="D20" s="113">
        <f t="shared" si="0"/>
        <v>0.53333333333333333</v>
      </c>
      <c r="E20" s="28">
        <v>22</v>
      </c>
      <c r="F20" s="99">
        <f t="shared" si="1"/>
        <v>0.7857142857142857</v>
      </c>
      <c r="G20" s="28">
        <v>22</v>
      </c>
      <c r="H20" s="99">
        <f t="shared" si="2"/>
        <v>0.7857142857142857</v>
      </c>
      <c r="I20" s="28">
        <v>4</v>
      </c>
      <c r="J20" s="99">
        <f t="shared" si="3"/>
        <v>0.22222222222222221</v>
      </c>
      <c r="K20" s="26"/>
      <c r="L20" s="96"/>
      <c r="M20" s="99">
        <f t="shared" si="4"/>
        <v>0.58174603174603179</v>
      </c>
    </row>
    <row r="21" spans="1:13" s="27" customFormat="1" ht="24.95" customHeight="1">
      <c r="A21" s="23">
        <v>16</v>
      </c>
      <c r="B21" s="35" t="s">
        <v>41</v>
      </c>
      <c r="C21" s="36">
        <v>21</v>
      </c>
      <c r="D21" s="113">
        <f t="shared" si="0"/>
        <v>0.7</v>
      </c>
      <c r="E21" s="28">
        <v>22</v>
      </c>
      <c r="F21" s="99">
        <f t="shared" si="1"/>
        <v>0.7857142857142857</v>
      </c>
      <c r="G21" s="28">
        <v>22</v>
      </c>
      <c r="H21" s="99">
        <f t="shared" si="2"/>
        <v>0.7857142857142857</v>
      </c>
      <c r="I21" s="28">
        <v>8</v>
      </c>
      <c r="J21" s="99">
        <f t="shared" si="3"/>
        <v>0.44444444444444442</v>
      </c>
      <c r="K21" s="26"/>
      <c r="L21" s="96"/>
      <c r="M21" s="99">
        <f t="shared" si="4"/>
        <v>0.678968253968254</v>
      </c>
    </row>
    <row r="22" spans="1:13" s="27" customFormat="1" ht="24.95" customHeight="1">
      <c r="A22" s="23">
        <v>17</v>
      </c>
      <c r="B22" s="35" t="s">
        <v>42</v>
      </c>
      <c r="C22" s="36">
        <v>16</v>
      </c>
      <c r="D22" s="113">
        <f t="shared" si="0"/>
        <v>0.53333333333333333</v>
      </c>
      <c r="E22" s="28">
        <v>18</v>
      </c>
      <c r="F22" s="99">
        <f t="shared" si="1"/>
        <v>0.6428571428571429</v>
      </c>
      <c r="G22" s="28">
        <v>18</v>
      </c>
      <c r="H22" s="99">
        <f t="shared" si="2"/>
        <v>0.6428571428571429</v>
      </c>
      <c r="I22" s="28">
        <v>5</v>
      </c>
      <c r="J22" s="99">
        <f t="shared" si="3"/>
        <v>0.27777777777777779</v>
      </c>
      <c r="K22" s="26"/>
      <c r="L22" s="96"/>
      <c r="M22" s="99">
        <f t="shared" si="4"/>
        <v>0.52420634920634923</v>
      </c>
    </row>
    <row r="23" spans="1:13" s="27" customFormat="1" ht="24.95" customHeight="1">
      <c r="A23" s="23">
        <v>18</v>
      </c>
      <c r="B23" s="35" t="s">
        <v>43</v>
      </c>
      <c r="C23" s="36">
        <v>16</v>
      </c>
      <c r="D23" s="113">
        <f t="shared" si="0"/>
        <v>0.53333333333333333</v>
      </c>
      <c r="E23" s="28">
        <v>17</v>
      </c>
      <c r="F23" s="99">
        <f t="shared" si="1"/>
        <v>0.6071428571428571</v>
      </c>
      <c r="G23" s="28">
        <v>17</v>
      </c>
      <c r="H23" s="99">
        <f t="shared" si="2"/>
        <v>0.6071428571428571</v>
      </c>
      <c r="I23" s="28">
        <v>7</v>
      </c>
      <c r="J23" s="99">
        <f t="shared" si="3"/>
        <v>0.3888888888888889</v>
      </c>
      <c r="K23" s="26"/>
      <c r="L23" s="96"/>
      <c r="M23" s="99">
        <f t="shared" si="4"/>
        <v>0.53412698412698412</v>
      </c>
    </row>
    <row r="24" spans="1:13" s="27" customFormat="1" ht="24.95" customHeight="1">
      <c r="A24" s="23">
        <v>19</v>
      </c>
      <c r="B24" s="35" t="s">
        <v>44</v>
      </c>
      <c r="C24" s="36">
        <v>14</v>
      </c>
      <c r="D24" s="113">
        <f t="shared" si="0"/>
        <v>0.46666666666666667</v>
      </c>
      <c r="E24" s="28">
        <v>16</v>
      </c>
      <c r="F24" s="99">
        <f t="shared" si="1"/>
        <v>0.5714285714285714</v>
      </c>
      <c r="G24" s="28">
        <v>16</v>
      </c>
      <c r="H24" s="99">
        <f t="shared" si="2"/>
        <v>0.5714285714285714</v>
      </c>
      <c r="I24" s="28">
        <v>4</v>
      </c>
      <c r="J24" s="99">
        <f t="shared" si="3"/>
        <v>0.22222222222222221</v>
      </c>
      <c r="K24" s="26"/>
      <c r="L24" s="96"/>
      <c r="M24" s="99">
        <f t="shared" si="4"/>
        <v>0.45793650793650786</v>
      </c>
    </row>
    <row r="25" spans="1:13" s="27" customFormat="1" ht="24.95" customHeight="1">
      <c r="A25" s="23">
        <v>20</v>
      </c>
      <c r="B25" s="35" t="s">
        <v>45</v>
      </c>
      <c r="C25" s="36">
        <v>10</v>
      </c>
      <c r="D25" s="113">
        <f t="shared" si="0"/>
        <v>0.33333333333333331</v>
      </c>
      <c r="E25" s="28">
        <v>9</v>
      </c>
      <c r="F25" s="99">
        <f t="shared" si="1"/>
        <v>0.32142857142857145</v>
      </c>
      <c r="G25" s="28">
        <v>9</v>
      </c>
      <c r="H25" s="99">
        <f t="shared" si="2"/>
        <v>0.32142857142857145</v>
      </c>
      <c r="I25" s="28">
        <v>2</v>
      </c>
      <c r="J25" s="99">
        <f t="shared" si="3"/>
        <v>0.1111111111111111</v>
      </c>
      <c r="K25" s="26"/>
      <c r="L25" s="96"/>
      <c r="M25" s="99">
        <f t="shared" si="4"/>
        <v>0.27182539682539686</v>
      </c>
    </row>
    <row r="26" spans="1:13" s="27" customFormat="1" ht="24.95" customHeight="1">
      <c r="A26" s="23">
        <v>21</v>
      </c>
      <c r="B26" s="35" t="s">
        <v>46</v>
      </c>
      <c r="C26" s="36">
        <v>21</v>
      </c>
      <c r="D26" s="113">
        <f t="shared" si="0"/>
        <v>0.7</v>
      </c>
      <c r="E26" s="28">
        <v>24</v>
      </c>
      <c r="F26" s="99">
        <f t="shared" si="1"/>
        <v>0.8571428571428571</v>
      </c>
      <c r="G26" s="28">
        <v>24</v>
      </c>
      <c r="H26" s="99">
        <f t="shared" si="2"/>
        <v>0.8571428571428571</v>
      </c>
      <c r="I26" s="28">
        <v>8</v>
      </c>
      <c r="J26" s="99">
        <f t="shared" si="3"/>
        <v>0.44444444444444442</v>
      </c>
      <c r="K26" s="26"/>
      <c r="L26" s="96"/>
      <c r="M26" s="99">
        <f t="shared" si="4"/>
        <v>0.71468253968253959</v>
      </c>
    </row>
    <row r="27" spans="1:13" s="27" customFormat="1" ht="24.95" customHeight="1">
      <c r="A27" s="23">
        <v>22</v>
      </c>
      <c r="B27" s="35" t="s">
        <v>47</v>
      </c>
      <c r="C27" s="36">
        <v>11</v>
      </c>
      <c r="D27" s="113">
        <f t="shared" si="0"/>
        <v>0.36666666666666664</v>
      </c>
      <c r="E27" s="28">
        <v>13</v>
      </c>
      <c r="F27" s="99">
        <f t="shared" si="1"/>
        <v>0.4642857142857143</v>
      </c>
      <c r="G27" s="28">
        <v>13</v>
      </c>
      <c r="H27" s="99">
        <f t="shared" si="2"/>
        <v>0.4642857142857143</v>
      </c>
      <c r="I27" s="28">
        <v>3</v>
      </c>
      <c r="J27" s="99">
        <f t="shared" si="3"/>
        <v>0.16666666666666666</v>
      </c>
      <c r="K27" s="26"/>
      <c r="L27" s="96"/>
      <c r="M27" s="99">
        <f t="shared" si="4"/>
        <v>0.36547619047619045</v>
      </c>
    </row>
    <row r="28" spans="1:13" s="27" customFormat="1" ht="24.95" customHeight="1">
      <c r="A28" s="23">
        <v>23</v>
      </c>
      <c r="B28" s="35" t="s">
        <v>48</v>
      </c>
      <c r="C28" s="36">
        <v>5</v>
      </c>
      <c r="D28" s="113">
        <f t="shared" si="0"/>
        <v>0.16666666666666666</v>
      </c>
      <c r="E28" s="28">
        <v>6</v>
      </c>
      <c r="F28" s="99">
        <f t="shared" si="1"/>
        <v>0.21428571428571427</v>
      </c>
      <c r="G28" s="28">
        <v>6</v>
      </c>
      <c r="H28" s="99">
        <f t="shared" si="2"/>
        <v>0.21428571428571427</v>
      </c>
      <c r="I28" s="28">
        <v>3</v>
      </c>
      <c r="J28" s="99">
        <f t="shared" si="3"/>
        <v>0.16666666666666666</v>
      </c>
      <c r="K28" s="26"/>
      <c r="L28" s="96"/>
      <c r="M28" s="99">
        <f t="shared" si="4"/>
        <v>0.19047619047619047</v>
      </c>
    </row>
    <row r="29" spans="1:13" ht="24.95" customHeight="1">
      <c r="B29" s="119" t="s">
        <v>900</v>
      </c>
    </row>
  </sheetData>
  <mergeCells count="6">
    <mergeCell ref="K2:L2"/>
    <mergeCell ref="A1:L1"/>
    <mergeCell ref="C2:D2"/>
    <mergeCell ref="E2:F2"/>
    <mergeCell ref="G2:H2"/>
    <mergeCell ref="I2:J2"/>
  </mergeCells>
  <pageMargins left="0.7" right="0.7" top="0.25" bottom="0.25" header="0.3" footer="0.3"/>
  <pageSetup paperSize="9" scale="6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topLeftCell="A28" workbookViewId="0">
      <selection activeCell="K42" sqref="K42"/>
    </sheetView>
  </sheetViews>
  <sheetFormatPr defaultRowHeight="24.95" customHeight="1"/>
  <cols>
    <col min="1" max="1" width="7.42578125" style="1" bestFit="1" customWidth="1"/>
    <col min="2" max="2" width="25.85546875" style="11" bestFit="1" customWidth="1"/>
    <col min="3" max="3" width="8" style="22" customWidth="1"/>
    <col min="4" max="4" width="9.28515625" style="114" customWidth="1"/>
    <col min="5" max="5" width="10" style="11" customWidth="1"/>
    <col min="6" max="6" width="9.140625" style="94"/>
    <col min="8" max="8" width="9.140625" style="94"/>
    <col min="10" max="10" width="9.140625" style="94"/>
    <col min="11" max="11" width="5.28515625" bestFit="1" customWidth="1"/>
    <col min="12" max="12" width="4.28515625" style="98" bestFit="1" customWidth="1"/>
    <col min="13" max="13" width="9.140625" style="94"/>
  </cols>
  <sheetData>
    <row r="1" spans="1:13" ht="24.95" customHeight="1">
      <c r="A1" s="130" t="s">
        <v>842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ht="21">
      <c r="A2" s="62"/>
      <c r="B2" s="6" t="s">
        <v>861</v>
      </c>
      <c r="C2" s="121" t="s">
        <v>887</v>
      </c>
      <c r="D2" s="121"/>
      <c r="E2" s="121" t="s">
        <v>888</v>
      </c>
      <c r="F2" s="121"/>
      <c r="G2" s="121" t="s">
        <v>889</v>
      </c>
      <c r="H2" s="121"/>
      <c r="I2" s="121" t="s">
        <v>890</v>
      </c>
      <c r="J2" s="121"/>
      <c r="K2" s="121" t="s">
        <v>871</v>
      </c>
      <c r="L2" s="121"/>
      <c r="M2" s="104"/>
    </row>
    <row r="3" spans="1:13" ht="24.95" customHeight="1">
      <c r="A3" s="61"/>
      <c r="B3" s="6" t="s">
        <v>874</v>
      </c>
      <c r="C3" s="83" t="s">
        <v>895</v>
      </c>
      <c r="D3" s="64" t="s">
        <v>862</v>
      </c>
      <c r="E3" s="83" t="s">
        <v>895</v>
      </c>
      <c r="F3" s="64" t="s">
        <v>862</v>
      </c>
      <c r="G3" s="83" t="s">
        <v>895</v>
      </c>
      <c r="H3" s="64" t="s">
        <v>862</v>
      </c>
      <c r="I3" s="83" t="s">
        <v>895</v>
      </c>
      <c r="J3" s="64" t="s">
        <v>862</v>
      </c>
      <c r="K3" s="83" t="s">
        <v>895</v>
      </c>
      <c r="L3" s="100" t="s">
        <v>862</v>
      </c>
      <c r="M3" s="104"/>
    </row>
    <row r="4" spans="1:13" ht="24.95" customHeight="1">
      <c r="A4" s="61"/>
      <c r="B4" s="66" t="s">
        <v>863</v>
      </c>
      <c r="C4" s="67">
        <v>30</v>
      </c>
      <c r="D4" s="93" t="s">
        <v>899</v>
      </c>
      <c r="E4" s="67">
        <v>28</v>
      </c>
      <c r="F4" s="93" t="s">
        <v>899</v>
      </c>
      <c r="G4" s="67">
        <v>28</v>
      </c>
      <c r="H4" s="93" t="s">
        <v>899</v>
      </c>
      <c r="I4" s="67">
        <v>18</v>
      </c>
      <c r="J4" s="93" t="s">
        <v>899</v>
      </c>
      <c r="K4" s="67"/>
      <c r="L4" s="68" t="s">
        <v>899</v>
      </c>
      <c r="M4" s="68" t="s">
        <v>864</v>
      </c>
    </row>
    <row r="5" spans="1:13" s="17" customFormat="1" ht="24.95" customHeight="1">
      <c r="A5" s="77" t="s">
        <v>500</v>
      </c>
      <c r="B5" s="78" t="s">
        <v>495</v>
      </c>
      <c r="C5" s="78"/>
      <c r="D5" s="102"/>
      <c r="E5" s="78"/>
      <c r="F5" s="115"/>
      <c r="G5" s="78"/>
      <c r="H5" s="115"/>
      <c r="I5" s="86"/>
      <c r="J5" s="115"/>
      <c r="K5" s="76"/>
      <c r="L5" s="116"/>
      <c r="M5" s="115"/>
    </row>
    <row r="6" spans="1:13" s="27" customFormat="1" ht="24.95" customHeight="1">
      <c r="A6" s="23">
        <v>1</v>
      </c>
      <c r="B6" s="35" t="s">
        <v>49</v>
      </c>
      <c r="C6" s="36">
        <v>10</v>
      </c>
      <c r="D6" s="113">
        <f>C6/30</f>
        <v>0.33333333333333331</v>
      </c>
      <c r="E6" s="36">
        <v>11</v>
      </c>
      <c r="F6" s="99">
        <f>E6/28</f>
        <v>0.39285714285714285</v>
      </c>
      <c r="G6" s="36">
        <v>11</v>
      </c>
      <c r="H6" s="99">
        <f>G6/28</f>
        <v>0.39285714285714285</v>
      </c>
      <c r="I6" s="28">
        <v>6</v>
      </c>
      <c r="J6" s="99">
        <f>I6/18</f>
        <v>0.33333333333333331</v>
      </c>
      <c r="K6" s="26"/>
      <c r="L6" s="96"/>
      <c r="M6" s="99">
        <f>SUM(D6+F6+H6+J6)/4</f>
        <v>0.36309523809523808</v>
      </c>
    </row>
    <row r="7" spans="1:13" s="27" customFormat="1" ht="24.95" customHeight="1">
      <c r="A7" s="23">
        <v>2</v>
      </c>
      <c r="B7" s="35" t="s">
        <v>50</v>
      </c>
      <c r="C7" s="36">
        <v>16</v>
      </c>
      <c r="D7" s="113">
        <f t="shared" ref="D7:D40" si="0">C7/30</f>
        <v>0.53333333333333333</v>
      </c>
      <c r="E7" s="36">
        <v>17</v>
      </c>
      <c r="F7" s="99">
        <f t="shared" ref="F7:F40" si="1">E7/28</f>
        <v>0.6071428571428571</v>
      </c>
      <c r="G7" s="36">
        <v>17</v>
      </c>
      <c r="H7" s="99">
        <f t="shared" ref="H7:H40" si="2">G7/28</f>
        <v>0.6071428571428571</v>
      </c>
      <c r="I7" s="28">
        <v>8</v>
      </c>
      <c r="J7" s="99">
        <f t="shared" ref="J7:J40" si="3">I7/18</f>
        <v>0.44444444444444442</v>
      </c>
      <c r="K7" s="26"/>
      <c r="L7" s="96"/>
      <c r="M7" s="99">
        <f t="shared" ref="M7:M40" si="4">SUM(D7+F7+H7+J7)/4</f>
        <v>0.54801587301587307</v>
      </c>
    </row>
    <row r="8" spans="1:13" s="27" customFormat="1" ht="24.95" customHeight="1">
      <c r="A8" s="23">
        <v>3</v>
      </c>
      <c r="B8" s="35" t="s">
        <v>51</v>
      </c>
      <c r="C8" s="36">
        <v>22</v>
      </c>
      <c r="D8" s="113">
        <f t="shared" si="0"/>
        <v>0.73333333333333328</v>
      </c>
      <c r="E8" s="36">
        <v>19</v>
      </c>
      <c r="F8" s="99">
        <f t="shared" si="1"/>
        <v>0.6785714285714286</v>
      </c>
      <c r="G8" s="36">
        <v>19</v>
      </c>
      <c r="H8" s="99">
        <f t="shared" si="2"/>
        <v>0.6785714285714286</v>
      </c>
      <c r="I8" s="28">
        <v>14</v>
      </c>
      <c r="J8" s="99">
        <f t="shared" si="3"/>
        <v>0.77777777777777779</v>
      </c>
      <c r="K8" s="26"/>
      <c r="L8" s="96"/>
      <c r="M8" s="99">
        <f t="shared" si="4"/>
        <v>0.71706349206349196</v>
      </c>
    </row>
    <row r="9" spans="1:13" s="27" customFormat="1" ht="24.95" customHeight="1">
      <c r="A9" s="23">
        <v>4</v>
      </c>
      <c r="B9" s="35" t="s">
        <v>52</v>
      </c>
      <c r="C9" s="36">
        <v>16</v>
      </c>
      <c r="D9" s="113">
        <f t="shared" si="0"/>
        <v>0.53333333333333333</v>
      </c>
      <c r="E9" s="36">
        <v>18</v>
      </c>
      <c r="F9" s="99">
        <f t="shared" si="1"/>
        <v>0.6428571428571429</v>
      </c>
      <c r="G9" s="36">
        <v>18</v>
      </c>
      <c r="H9" s="99">
        <f t="shared" si="2"/>
        <v>0.6428571428571429</v>
      </c>
      <c r="I9" s="28">
        <v>8</v>
      </c>
      <c r="J9" s="99">
        <f t="shared" si="3"/>
        <v>0.44444444444444442</v>
      </c>
      <c r="K9" s="26"/>
      <c r="L9" s="96"/>
      <c r="M9" s="99">
        <f t="shared" si="4"/>
        <v>0.56587301587301586</v>
      </c>
    </row>
    <row r="10" spans="1:13" s="27" customFormat="1" ht="24.95" customHeight="1">
      <c r="A10" s="23">
        <v>5</v>
      </c>
      <c r="B10" s="35" t="s">
        <v>53</v>
      </c>
      <c r="C10" s="36">
        <v>24</v>
      </c>
      <c r="D10" s="113">
        <f t="shared" si="0"/>
        <v>0.8</v>
      </c>
      <c r="E10" s="36">
        <v>23</v>
      </c>
      <c r="F10" s="99">
        <f t="shared" si="1"/>
        <v>0.8214285714285714</v>
      </c>
      <c r="G10" s="36">
        <v>23</v>
      </c>
      <c r="H10" s="99">
        <f t="shared" si="2"/>
        <v>0.8214285714285714</v>
      </c>
      <c r="I10" s="28">
        <v>13</v>
      </c>
      <c r="J10" s="99">
        <f t="shared" si="3"/>
        <v>0.72222222222222221</v>
      </c>
      <c r="K10" s="26"/>
      <c r="L10" s="96"/>
      <c r="M10" s="99">
        <f t="shared" si="4"/>
        <v>0.79126984126984135</v>
      </c>
    </row>
    <row r="11" spans="1:13" s="27" customFormat="1" ht="24.95" customHeight="1">
      <c r="A11" s="23">
        <v>6</v>
      </c>
      <c r="B11" s="35" t="s">
        <v>54</v>
      </c>
      <c r="C11" s="36">
        <v>11</v>
      </c>
      <c r="D11" s="113">
        <f t="shared" si="0"/>
        <v>0.36666666666666664</v>
      </c>
      <c r="E11" s="36">
        <v>12</v>
      </c>
      <c r="F11" s="99">
        <f t="shared" si="1"/>
        <v>0.42857142857142855</v>
      </c>
      <c r="G11" s="36">
        <v>12</v>
      </c>
      <c r="H11" s="99">
        <f t="shared" si="2"/>
        <v>0.42857142857142855</v>
      </c>
      <c r="I11" s="28">
        <v>6</v>
      </c>
      <c r="J11" s="99">
        <f t="shared" si="3"/>
        <v>0.33333333333333331</v>
      </c>
      <c r="K11" s="26"/>
      <c r="L11" s="96"/>
      <c r="M11" s="99">
        <f t="shared" si="4"/>
        <v>0.38928571428571423</v>
      </c>
    </row>
    <row r="12" spans="1:13" s="27" customFormat="1" ht="24.95" customHeight="1">
      <c r="A12" s="23">
        <v>7</v>
      </c>
      <c r="B12" s="35" t="s">
        <v>55</v>
      </c>
      <c r="C12" s="36">
        <v>15</v>
      </c>
      <c r="D12" s="113">
        <f t="shared" si="0"/>
        <v>0.5</v>
      </c>
      <c r="E12" s="36">
        <v>16</v>
      </c>
      <c r="F12" s="99">
        <f t="shared" si="1"/>
        <v>0.5714285714285714</v>
      </c>
      <c r="G12" s="36">
        <v>16</v>
      </c>
      <c r="H12" s="99">
        <f t="shared" si="2"/>
        <v>0.5714285714285714</v>
      </c>
      <c r="I12" s="28">
        <v>5</v>
      </c>
      <c r="J12" s="99">
        <f t="shared" si="3"/>
        <v>0.27777777777777779</v>
      </c>
      <c r="K12" s="26"/>
      <c r="L12" s="96"/>
      <c r="M12" s="99">
        <f t="shared" si="4"/>
        <v>0.48015873015873012</v>
      </c>
    </row>
    <row r="13" spans="1:13" s="27" customFormat="1" ht="24.95" customHeight="1">
      <c r="A13" s="23">
        <v>8</v>
      </c>
      <c r="B13" s="35" t="s">
        <v>56</v>
      </c>
      <c r="C13" s="36">
        <v>13</v>
      </c>
      <c r="D13" s="113">
        <f t="shared" si="0"/>
        <v>0.43333333333333335</v>
      </c>
      <c r="E13" s="36">
        <v>17</v>
      </c>
      <c r="F13" s="99">
        <f t="shared" si="1"/>
        <v>0.6071428571428571</v>
      </c>
      <c r="G13" s="36">
        <v>17</v>
      </c>
      <c r="H13" s="99">
        <f t="shared" si="2"/>
        <v>0.6071428571428571</v>
      </c>
      <c r="I13" s="28">
        <v>8</v>
      </c>
      <c r="J13" s="99">
        <f t="shared" si="3"/>
        <v>0.44444444444444442</v>
      </c>
      <c r="K13" s="26"/>
      <c r="L13" s="96"/>
      <c r="M13" s="99">
        <f t="shared" si="4"/>
        <v>0.52301587301587293</v>
      </c>
    </row>
    <row r="14" spans="1:13" s="27" customFormat="1" ht="24.95" customHeight="1">
      <c r="A14" s="23">
        <v>9</v>
      </c>
      <c r="B14" s="35" t="s">
        <v>57</v>
      </c>
      <c r="C14" s="36">
        <v>8</v>
      </c>
      <c r="D14" s="113">
        <f t="shared" si="0"/>
        <v>0.26666666666666666</v>
      </c>
      <c r="E14" s="36">
        <v>9</v>
      </c>
      <c r="F14" s="99">
        <f t="shared" si="1"/>
        <v>0.32142857142857145</v>
      </c>
      <c r="G14" s="36">
        <v>9</v>
      </c>
      <c r="H14" s="99">
        <f t="shared" si="2"/>
        <v>0.32142857142857145</v>
      </c>
      <c r="I14" s="28">
        <v>6</v>
      </c>
      <c r="J14" s="99">
        <f t="shared" si="3"/>
        <v>0.33333333333333331</v>
      </c>
      <c r="K14" s="26"/>
      <c r="L14" s="96"/>
      <c r="M14" s="99">
        <f t="shared" si="4"/>
        <v>0.31071428571428572</v>
      </c>
    </row>
    <row r="15" spans="1:13" s="27" customFormat="1" ht="24.95" customHeight="1">
      <c r="A15" s="23">
        <v>10</v>
      </c>
      <c r="B15" s="35" t="s">
        <v>58</v>
      </c>
      <c r="C15" s="36">
        <v>0</v>
      </c>
      <c r="D15" s="113">
        <f t="shared" si="0"/>
        <v>0</v>
      </c>
      <c r="E15" s="36">
        <v>0</v>
      </c>
      <c r="F15" s="99">
        <f t="shared" si="1"/>
        <v>0</v>
      </c>
      <c r="G15" s="36">
        <v>0</v>
      </c>
      <c r="H15" s="99">
        <f t="shared" si="2"/>
        <v>0</v>
      </c>
      <c r="I15" s="28">
        <v>0</v>
      </c>
      <c r="J15" s="99">
        <f t="shared" si="3"/>
        <v>0</v>
      </c>
      <c r="K15" s="26"/>
      <c r="L15" s="96"/>
      <c r="M15" s="99">
        <f t="shared" si="4"/>
        <v>0</v>
      </c>
    </row>
    <row r="16" spans="1:13" s="27" customFormat="1" ht="24.95" customHeight="1">
      <c r="A16" s="23">
        <v>11</v>
      </c>
      <c r="B16" s="35" t="s">
        <v>59</v>
      </c>
      <c r="C16" s="36">
        <v>20</v>
      </c>
      <c r="D16" s="113">
        <f t="shared" si="0"/>
        <v>0.66666666666666663</v>
      </c>
      <c r="E16" s="36">
        <v>16</v>
      </c>
      <c r="F16" s="99">
        <f t="shared" si="1"/>
        <v>0.5714285714285714</v>
      </c>
      <c r="G16" s="36">
        <v>16</v>
      </c>
      <c r="H16" s="99">
        <f t="shared" si="2"/>
        <v>0.5714285714285714</v>
      </c>
      <c r="I16" s="28">
        <v>12</v>
      </c>
      <c r="J16" s="99">
        <f t="shared" si="3"/>
        <v>0.66666666666666663</v>
      </c>
      <c r="K16" s="26"/>
      <c r="L16" s="96"/>
      <c r="M16" s="99">
        <f t="shared" si="4"/>
        <v>0.61904761904761907</v>
      </c>
    </row>
    <row r="17" spans="1:13" s="27" customFormat="1" ht="24.95" customHeight="1">
      <c r="A17" s="23">
        <v>12</v>
      </c>
      <c r="B17" s="35" t="s">
        <v>60</v>
      </c>
      <c r="C17" s="36">
        <v>28</v>
      </c>
      <c r="D17" s="113">
        <f t="shared" si="0"/>
        <v>0.93333333333333335</v>
      </c>
      <c r="E17" s="36">
        <v>22</v>
      </c>
      <c r="F17" s="99">
        <f t="shared" si="1"/>
        <v>0.7857142857142857</v>
      </c>
      <c r="G17" s="36">
        <v>22</v>
      </c>
      <c r="H17" s="99">
        <f t="shared" si="2"/>
        <v>0.7857142857142857</v>
      </c>
      <c r="I17" s="28">
        <v>13</v>
      </c>
      <c r="J17" s="99">
        <f t="shared" si="3"/>
        <v>0.72222222222222221</v>
      </c>
      <c r="K17" s="26"/>
      <c r="L17" s="96"/>
      <c r="M17" s="99">
        <f t="shared" si="4"/>
        <v>0.80674603174603177</v>
      </c>
    </row>
    <row r="18" spans="1:13" s="27" customFormat="1" ht="24.95" customHeight="1">
      <c r="A18" s="23">
        <v>13</v>
      </c>
      <c r="B18" s="35" t="s">
        <v>61</v>
      </c>
      <c r="C18" s="36">
        <v>11</v>
      </c>
      <c r="D18" s="113">
        <f t="shared" si="0"/>
        <v>0.36666666666666664</v>
      </c>
      <c r="E18" s="36">
        <v>7</v>
      </c>
      <c r="F18" s="99">
        <f t="shared" si="1"/>
        <v>0.25</v>
      </c>
      <c r="G18" s="36">
        <v>7</v>
      </c>
      <c r="H18" s="99">
        <f t="shared" si="2"/>
        <v>0.25</v>
      </c>
      <c r="I18" s="28">
        <v>9</v>
      </c>
      <c r="J18" s="99">
        <f t="shared" si="3"/>
        <v>0.5</v>
      </c>
      <c r="K18" s="26"/>
      <c r="L18" s="96"/>
      <c r="M18" s="99">
        <f t="shared" si="4"/>
        <v>0.34166666666666667</v>
      </c>
    </row>
    <row r="19" spans="1:13" s="27" customFormat="1" ht="24.95" customHeight="1">
      <c r="A19" s="23">
        <v>14</v>
      </c>
      <c r="B19" s="35" t="s">
        <v>62</v>
      </c>
      <c r="C19" s="36">
        <v>12</v>
      </c>
      <c r="D19" s="113">
        <f t="shared" si="0"/>
        <v>0.4</v>
      </c>
      <c r="E19" s="36">
        <v>7</v>
      </c>
      <c r="F19" s="99">
        <f t="shared" si="1"/>
        <v>0.25</v>
      </c>
      <c r="G19" s="36">
        <v>7</v>
      </c>
      <c r="H19" s="99">
        <f t="shared" si="2"/>
        <v>0.25</v>
      </c>
      <c r="I19" s="28">
        <v>9</v>
      </c>
      <c r="J19" s="99">
        <f t="shared" si="3"/>
        <v>0.5</v>
      </c>
      <c r="K19" s="26"/>
      <c r="L19" s="96"/>
      <c r="M19" s="99">
        <f t="shared" si="4"/>
        <v>0.35</v>
      </c>
    </row>
    <row r="20" spans="1:13" s="27" customFormat="1" ht="24.95" customHeight="1">
      <c r="A20" s="23">
        <v>15</v>
      </c>
      <c r="B20" s="35" t="s">
        <v>63</v>
      </c>
      <c r="C20" s="36">
        <v>15</v>
      </c>
      <c r="D20" s="113">
        <f t="shared" si="0"/>
        <v>0.5</v>
      </c>
      <c r="E20" s="36">
        <v>14</v>
      </c>
      <c r="F20" s="99">
        <f t="shared" si="1"/>
        <v>0.5</v>
      </c>
      <c r="G20" s="36">
        <v>14</v>
      </c>
      <c r="H20" s="99">
        <f t="shared" si="2"/>
        <v>0.5</v>
      </c>
      <c r="I20" s="28">
        <v>8</v>
      </c>
      <c r="J20" s="99">
        <f t="shared" si="3"/>
        <v>0.44444444444444442</v>
      </c>
      <c r="K20" s="26"/>
      <c r="L20" s="96"/>
      <c r="M20" s="99">
        <f t="shared" si="4"/>
        <v>0.4861111111111111</v>
      </c>
    </row>
    <row r="21" spans="1:13" s="27" customFormat="1" ht="24.95" customHeight="1">
      <c r="A21" s="23">
        <v>16</v>
      </c>
      <c r="B21" s="35" t="s">
        <v>64</v>
      </c>
      <c r="C21" s="36">
        <v>12</v>
      </c>
      <c r="D21" s="113">
        <f t="shared" si="0"/>
        <v>0.4</v>
      </c>
      <c r="E21" s="36">
        <v>14</v>
      </c>
      <c r="F21" s="99">
        <f t="shared" si="1"/>
        <v>0.5</v>
      </c>
      <c r="G21" s="36">
        <v>14</v>
      </c>
      <c r="H21" s="99">
        <f t="shared" si="2"/>
        <v>0.5</v>
      </c>
      <c r="I21" s="28">
        <v>5</v>
      </c>
      <c r="J21" s="99">
        <f t="shared" si="3"/>
        <v>0.27777777777777779</v>
      </c>
      <c r="K21" s="26"/>
      <c r="L21" s="96"/>
      <c r="M21" s="99">
        <f t="shared" si="4"/>
        <v>0.4194444444444444</v>
      </c>
    </row>
    <row r="22" spans="1:13" s="27" customFormat="1" ht="24.95" customHeight="1">
      <c r="A22" s="23">
        <v>17</v>
      </c>
      <c r="B22" s="35" t="s">
        <v>65</v>
      </c>
      <c r="C22" s="36">
        <v>11</v>
      </c>
      <c r="D22" s="113">
        <f t="shared" si="0"/>
        <v>0.36666666666666664</v>
      </c>
      <c r="E22" s="36">
        <v>9</v>
      </c>
      <c r="F22" s="99">
        <f t="shared" si="1"/>
        <v>0.32142857142857145</v>
      </c>
      <c r="G22" s="36">
        <v>9</v>
      </c>
      <c r="H22" s="99">
        <f t="shared" si="2"/>
        <v>0.32142857142857145</v>
      </c>
      <c r="I22" s="28">
        <v>0</v>
      </c>
      <c r="J22" s="99">
        <f t="shared" si="3"/>
        <v>0</v>
      </c>
      <c r="K22" s="26"/>
      <c r="L22" s="96"/>
      <c r="M22" s="99">
        <f t="shared" si="4"/>
        <v>0.25238095238095237</v>
      </c>
    </row>
    <row r="23" spans="1:13" s="27" customFormat="1" ht="24.95" customHeight="1">
      <c r="A23" s="23">
        <v>18</v>
      </c>
      <c r="B23" s="35" t="s">
        <v>66</v>
      </c>
      <c r="C23" s="36">
        <v>13</v>
      </c>
      <c r="D23" s="113">
        <f t="shared" si="0"/>
        <v>0.43333333333333335</v>
      </c>
      <c r="E23" s="36">
        <v>15</v>
      </c>
      <c r="F23" s="99">
        <f t="shared" si="1"/>
        <v>0.5357142857142857</v>
      </c>
      <c r="G23" s="36">
        <v>15</v>
      </c>
      <c r="H23" s="99">
        <f t="shared" si="2"/>
        <v>0.5357142857142857</v>
      </c>
      <c r="I23" s="28">
        <v>4</v>
      </c>
      <c r="J23" s="99">
        <f t="shared" si="3"/>
        <v>0.22222222222222221</v>
      </c>
      <c r="K23" s="26"/>
      <c r="L23" s="96"/>
      <c r="M23" s="99">
        <f t="shared" si="4"/>
        <v>0.43174603174603177</v>
      </c>
    </row>
    <row r="24" spans="1:13" s="27" customFormat="1" ht="24.95" customHeight="1">
      <c r="A24" s="23">
        <v>19</v>
      </c>
      <c r="B24" s="35" t="s">
        <v>67</v>
      </c>
      <c r="C24" s="36">
        <v>17</v>
      </c>
      <c r="D24" s="113">
        <f t="shared" si="0"/>
        <v>0.56666666666666665</v>
      </c>
      <c r="E24" s="36">
        <v>16</v>
      </c>
      <c r="F24" s="99">
        <f t="shared" si="1"/>
        <v>0.5714285714285714</v>
      </c>
      <c r="G24" s="36">
        <v>16</v>
      </c>
      <c r="H24" s="99">
        <f t="shared" si="2"/>
        <v>0.5714285714285714</v>
      </c>
      <c r="I24" s="28">
        <v>3</v>
      </c>
      <c r="J24" s="99">
        <f t="shared" si="3"/>
        <v>0.16666666666666666</v>
      </c>
      <c r="K24" s="26"/>
      <c r="L24" s="96"/>
      <c r="M24" s="99">
        <f t="shared" si="4"/>
        <v>0.46904761904761905</v>
      </c>
    </row>
    <row r="25" spans="1:13" s="27" customFormat="1" ht="24.95" customHeight="1">
      <c r="A25" s="23">
        <v>20</v>
      </c>
      <c r="B25" s="35" t="s">
        <v>68</v>
      </c>
      <c r="C25" s="36">
        <v>14</v>
      </c>
      <c r="D25" s="113">
        <f t="shared" si="0"/>
        <v>0.46666666666666667</v>
      </c>
      <c r="E25" s="36">
        <v>16</v>
      </c>
      <c r="F25" s="99">
        <f t="shared" si="1"/>
        <v>0.5714285714285714</v>
      </c>
      <c r="G25" s="36">
        <v>16</v>
      </c>
      <c r="H25" s="99">
        <f t="shared" si="2"/>
        <v>0.5714285714285714</v>
      </c>
      <c r="I25" s="28">
        <v>8</v>
      </c>
      <c r="J25" s="99">
        <f t="shared" si="3"/>
        <v>0.44444444444444442</v>
      </c>
      <c r="K25" s="26"/>
      <c r="L25" s="96"/>
      <c r="M25" s="99">
        <f t="shared" si="4"/>
        <v>0.51349206349206344</v>
      </c>
    </row>
    <row r="26" spans="1:13" s="27" customFormat="1" ht="24.95" customHeight="1">
      <c r="A26" s="23">
        <v>21</v>
      </c>
      <c r="B26" s="35" t="s">
        <v>486</v>
      </c>
      <c r="C26" s="36">
        <v>22</v>
      </c>
      <c r="D26" s="113">
        <f t="shared" si="0"/>
        <v>0.73333333333333328</v>
      </c>
      <c r="E26" s="36">
        <v>17</v>
      </c>
      <c r="F26" s="99">
        <f t="shared" si="1"/>
        <v>0.6071428571428571</v>
      </c>
      <c r="G26" s="36">
        <v>17</v>
      </c>
      <c r="H26" s="99">
        <f t="shared" si="2"/>
        <v>0.6071428571428571</v>
      </c>
      <c r="I26" s="28">
        <v>8</v>
      </c>
      <c r="J26" s="99">
        <f t="shared" si="3"/>
        <v>0.44444444444444442</v>
      </c>
      <c r="K26" s="26"/>
      <c r="L26" s="96"/>
      <c r="M26" s="99">
        <f t="shared" si="4"/>
        <v>0.59801587301587289</v>
      </c>
    </row>
    <row r="27" spans="1:13" s="27" customFormat="1" ht="24.95" customHeight="1">
      <c r="A27" s="23">
        <v>22</v>
      </c>
      <c r="B27" s="35" t="s">
        <v>69</v>
      </c>
      <c r="C27" s="36">
        <v>17</v>
      </c>
      <c r="D27" s="113">
        <f t="shared" si="0"/>
        <v>0.56666666666666665</v>
      </c>
      <c r="E27" s="36">
        <v>17</v>
      </c>
      <c r="F27" s="99">
        <f t="shared" si="1"/>
        <v>0.6071428571428571</v>
      </c>
      <c r="G27" s="36">
        <v>17</v>
      </c>
      <c r="H27" s="99">
        <f t="shared" si="2"/>
        <v>0.6071428571428571</v>
      </c>
      <c r="I27" s="28">
        <v>14</v>
      </c>
      <c r="J27" s="99">
        <f t="shared" si="3"/>
        <v>0.77777777777777779</v>
      </c>
      <c r="K27" s="26"/>
      <c r="L27" s="96"/>
      <c r="M27" s="99">
        <f t="shared" si="4"/>
        <v>0.63968253968253963</v>
      </c>
    </row>
    <row r="28" spans="1:13" s="27" customFormat="1" ht="24.95" customHeight="1">
      <c r="A28" s="23">
        <v>23</v>
      </c>
      <c r="B28" s="35" t="s">
        <v>70</v>
      </c>
      <c r="C28" s="36">
        <v>16</v>
      </c>
      <c r="D28" s="113">
        <f t="shared" si="0"/>
        <v>0.53333333333333333</v>
      </c>
      <c r="E28" s="36">
        <v>14</v>
      </c>
      <c r="F28" s="99">
        <f t="shared" si="1"/>
        <v>0.5</v>
      </c>
      <c r="G28" s="36">
        <v>14</v>
      </c>
      <c r="H28" s="99">
        <f t="shared" si="2"/>
        <v>0.5</v>
      </c>
      <c r="I28" s="28">
        <v>7</v>
      </c>
      <c r="J28" s="99">
        <f t="shared" si="3"/>
        <v>0.3888888888888889</v>
      </c>
      <c r="K28" s="26"/>
      <c r="L28" s="96"/>
      <c r="M28" s="99">
        <f t="shared" si="4"/>
        <v>0.48055555555555551</v>
      </c>
    </row>
    <row r="29" spans="1:13" ht="24.95" customHeight="1">
      <c r="A29" s="2">
        <v>24</v>
      </c>
      <c r="B29" s="12" t="s">
        <v>71</v>
      </c>
      <c r="C29" s="79">
        <v>8</v>
      </c>
      <c r="D29" s="113">
        <f t="shared" si="0"/>
        <v>0.26666666666666666</v>
      </c>
      <c r="E29" s="79">
        <v>5</v>
      </c>
      <c r="F29" s="99">
        <f t="shared" si="1"/>
        <v>0.17857142857142858</v>
      </c>
      <c r="G29" s="79">
        <v>5</v>
      </c>
      <c r="H29" s="99">
        <f t="shared" si="2"/>
        <v>0.17857142857142858</v>
      </c>
      <c r="I29" s="3">
        <v>0</v>
      </c>
      <c r="J29" s="99">
        <f t="shared" si="3"/>
        <v>0</v>
      </c>
      <c r="K29" s="4"/>
      <c r="L29" s="97"/>
      <c r="M29" s="99">
        <f t="shared" si="4"/>
        <v>0.15595238095238095</v>
      </c>
    </row>
    <row r="30" spans="1:13" ht="24.95" customHeight="1">
      <c r="A30" s="2">
        <v>25</v>
      </c>
      <c r="B30" s="12" t="s">
        <v>72</v>
      </c>
      <c r="C30" s="79">
        <v>14</v>
      </c>
      <c r="D30" s="113">
        <f t="shared" si="0"/>
        <v>0.46666666666666667</v>
      </c>
      <c r="E30" s="79">
        <v>14</v>
      </c>
      <c r="F30" s="99">
        <f t="shared" si="1"/>
        <v>0.5</v>
      </c>
      <c r="G30" s="79">
        <v>14</v>
      </c>
      <c r="H30" s="99">
        <f t="shared" si="2"/>
        <v>0.5</v>
      </c>
      <c r="I30" s="3">
        <v>5</v>
      </c>
      <c r="J30" s="99">
        <f t="shared" si="3"/>
        <v>0.27777777777777779</v>
      </c>
      <c r="K30" s="4"/>
      <c r="L30" s="97"/>
      <c r="M30" s="99">
        <f t="shared" si="4"/>
        <v>0.43611111111111112</v>
      </c>
    </row>
    <row r="31" spans="1:13" ht="24.95" customHeight="1">
      <c r="A31" s="2">
        <v>26</v>
      </c>
      <c r="B31" s="12" t="s">
        <v>73</v>
      </c>
      <c r="C31" s="79">
        <v>25</v>
      </c>
      <c r="D31" s="113">
        <f t="shared" si="0"/>
        <v>0.83333333333333337</v>
      </c>
      <c r="E31" s="79">
        <v>22</v>
      </c>
      <c r="F31" s="99">
        <f t="shared" si="1"/>
        <v>0.7857142857142857</v>
      </c>
      <c r="G31" s="79">
        <v>22</v>
      </c>
      <c r="H31" s="99">
        <f t="shared" si="2"/>
        <v>0.7857142857142857</v>
      </c>
      <c r="I31" s="3">
        <v>11</v>
      </c>
      <c r="J31" s="99">
        <f t="shared" si="3"/>
        <v>0.61111111111111116</v>
      </c>
      <c r="K31" s="4"/>
      <c r="L31" s="97"/>
      <c r="M31" s="99">
        <f t="shared" si="4"/>
        <v>0.75396825396825395</v>
      </c>
    </row>
    <row r="32" spans="1:13" ht="24.95" customHeight="1">
      <c r="A32" s="2">
        <v>27</v>
      </c>
      <c r="B32" s="12" t="s">
        <v>74</v>
      </c>
      <c r="C32" s="79">
        <v>13</v>
      </c>
      <c r="D32" s="113">
        <f t="shared" si="0"/>
        <v>0.43333333333333335</v>
      </c>
      <c r="E32" s="79">
        <v>11</v>
      </c>
      <c r="F32" s="99">
        <f t="shared" si="1"/>
        <v>0.39285714285714285</v>
      </c>
      <c r="G32" s="79">
        <v>11</v>
      </c>
      <c r="H32" s="99">
        <f t="shared" si="2"/>
        <v>0.39285714285714285</v>
      </c>
      <c r="I32" s="3">
        <v>7</v>
      </c>
      <c r="J32" s="99">
        <f t="shared" si="3"/>
        <v>0.3888888888888889</v>
      </c>
      <c r="K32" s="4"/>
      <c r="L32" s="97"/>
      <c r="M32" s="99">
        <f t="shared" si="4"/>
        <v>0.40198412698412694</v>
      </c>
    </row>
    <row r="33" spans="1:13" ht="24.95" customHeight="1">
      <c r="A33" s="2">
        <v>28</v>
      </c>
      <c r="B33" s="12" t="s">
        <v>75</v>
      </c>
      <c r="C33" s="79">
        <v>10</v>
      </c>
      <c r="D33" s="113">
        <f t="shared" si="0"/>
        <v>0.33333333333333331</v>
      </c>
      <c r="E33" s="79">
        <v>8</v>
      </c>
      <c r="F33" s="99">
        <f t="shared" si="1"/>
        <v>0.2857142857142857</v>
      </c>
      <c r="G33" s="79">
        <v>8</v>
      </c>
      <c r="H33" s="99">
        <f t="shared" si="2"/>
        <v>0.2857142857142857</v>
      </c>
      <c r="I33" s="3">
        <v>4</v>
      </c>
      <c r="J33" s="99">
        <f t="shared" si="3"/>
        <v>0.22222222222222221</v>
      </c>
      <c r="K33" s="4"/>
      <c r="L33" s="97"/>
      <c r="M33" s="99">
        <f t="shared" si="4"/>
        <v>0.28174603174603174</v>
      </c>
    </row>
    <row r="34" spans="1:13" ht="24.95" customHeight="1">
      <c r="A34" s="2">
        <v>29</v>
      </c>
      <c r="B34" s="12" t="s">
        <v>76</v>
      </c>
      <c r="C34" s="79">
        <v>22</v>
      </c>
      <c r="D34" s="113">
        <f t="shared" si="0"/>
        <v>0.73333333333333328</v>
      </c>
      <c r="E34" s="79">
        <v>18</v>
      </c>
      <c r="F34" s="99">
        <f t="shared" si="1"/>
        <v>0.6428571428571429</v>
      </c>
      <c r="G34" s="79">
        <v>18</v>
      </c>
      <c r="H34" s="99">
        <f t="shared" si="2"/>
        <v>0.6428571428571429</v>
      </c>
      <c r="I34" s="3">
        <v>9</v>
      </c>
      <c r="J34" s="99">
        <f t="shared" si="3"/>
        <v>0.5</v>
      </c>
      <c r="K34" s="4"/>
      <c r="L34" s="97"/>
      <c r="M34" s="99">
        <f t="shared" si="4"/>
        <v>0.62976190476190474</v>
      </c>
    </row>
    <row r="35" spans="1:13" ht="24.95" customHeight="1">
      <c r="A35" s="2">
        <v>30</v>
      </c>
      <c r="B35" s="12" t="s">
        <v>77</v>
      </c>
      <c r="C35" s="79">
        <v>0</v>
      </c>
      <c r="D35" s="113">
        <f t="shared" si="0"/>
        <v>0</v>
      </c>
      <c r="E35" s="79">
        <v>1</v>
      </c>
      <c r="F35" s="99">
        <f t="shared" si="1"/>
        <v>3.5714285714285712E-2</v>
      </c>
      <c r="G35" s="79">
        <v>1</v>
      </c>
      <c r="H35" s="99">
        <f t="shared" si="2"/>
        <v>3.5714285714285712E-2</v>
      </c>
      <c r="I35" s="3">
        <v>0</v>
      </c>
      <c r="J35" s="99">
        <f t="shared" si="3"/>
        <v>0</v>
      </c>
      <c r="K35" s="4"/>
      <c r="L35" s="97"/>
      <c r="M35" s="99">
        <f t="shared" si="4"/>
        <v>1.7857142857142856E-2</v>
      </c>
    </row>
    <row r="36" spans="1:13" ht="24.95" customHeight="1">
      <c r="A36" s="2">
        <v>31</v>
      </c>
      <c r="B36" s="12" t="s">
        <v>78</v>
      </c>
      <c r="C36" s="79">
        <v>10</v>
      </c>
      <c r="D36" s="113">
        <f t="shared" si="0"/>
        <v>0.33333333333333331</v>
      </c>
      <c r="E36" s="79">
        <v>10</v>
      </c>
      <c r="F36" s="99">
        <f t="shared" si="1"/>
        <v>0.35714285714285715</v>
      </c>
      <c r="G36" s="79">
        <v>10</v>
      </c>
      <c r="H36" s="99">
        <f t="shared" si="2"/>
        <v>0.35714285714285715</v>
      </c>
      <c r="I36" s="3">
        <v>0</v>
      </c>
      <c r="J36" s="99">
        <f t="shared" si="3"/>
        <v>0</v>
      </c>
      <c r="K36" s="4"/>
      <c r="L36" s="97"/>
      <c r="M36" s="99">
        <f t="shared" si="4"/>
        <v>0.26190476190476192</v>
      </c>
    </row>
    <row r="37" spans="1:13" ht="24.95" customHeight="1">
      <c r="A37" s="2">
        <v>32</v>
      </c>
      <c r="B37" s="12" t="s">
        <v>79</v>
      </c>
      <c r="C37" s="79">
        <v>10</v>
      </c>
      <c r="D37" s="113">
        <f t="shared" si="0"/>
        <v>0.33333333333333331</v>
      </c>
      <c r="E37" s="79">
        <v>8</v>
      </c>
      <c r="F37" s="99">
        <f t="shared" si="1"/>
        <v>0.2857142857142857</v>
      </c>
      <c r="G37" s="79">
        <v>8</v>
      </c>
      <c r="H37" s="99">
        <f t="shared" si="2"/>
        <v>0.2857142857142857</v>
      </c>
      <c r="I37" s="3">
        <v>2</v>
      </c>
      <c r="J37" s="99">
        <f t="shared" si="3"/>
        <v>0.1111111111111111</v>
      </c>
      <c r="K37" s="4"/>
      <c r="L37" s="97"/>
      <c r="M37" s="99">
        <f t="shared" si="4"/>
        <v>0.25396825396825395</v>
      </c>
    </row>
    <row r="38" spans="1:13" ht="24.95" customHeight="1">
      <c r="A38" s="2">
        <v>33</v>
      </c>
      <c r="B38" s="12" t="s">
        <v>80</v>
      </c>
      <c r="C38" s="79">
        <v>13</v>
      </c>
      <c r="D38" s="113">
        <f t="shared" si="0"/>
        <v>0.43333333333333335</v>
      </c>
      <c r="E38" s="79">
        <v>15</v>
      </c>
      <c r="F38" s="99">
        <f t="shared" si="1"/>
        <v>0.5357142857142857</v>
      </c>
      <c r="G38" s="79">
        <v>15</v>
      </c>
      <c r="H38" s="99">
        <f t="shared" si="2"/>
        <v>0.5357142857142857</v>
      </c>
      <c r="I38" s="3">
        <v>5</v>
      </c>
      <c r="J38" s="99">
        <f t="shared" si="3"/>
        <v>0.27777777777777779</v>
      </c>
      <c r="K38" s="4"/>
      <c r="L38" s="97"/>
      <c r="M38" s="99">
        <f t="shared" si="4"/>
        <v>0.44563492063492061</v>
      </c>
    </row>
    <row r="39" spans="1:13" ht="24.95" customHeight="1">
      <c r="A39" s="2">
        <v>34</v>
      </c>
      <c r="B39" s="12" t="s">
        <v>81</v>
      </c>
      <c r="C39" s="79">
        <v>20</v>
      </c>
      <c r="D39" s="113">
        <f t="shared" si="0"/>
        <v>0.66666666666666663</v>
      </c>
      <c r="E39" s="79">
        <v>17</v>
      </c>
      <c r="F39" s="99">
        <f t="shared" si="1"/>
        <v>0.6071428571428571</v>
      </c>
      <c r="G39" s="79">
        <v>17</v>
      </c>
      <c r="H39" s="99">
        <f t="shared" si="2"/>
        <v>0.6071428571428571</v>
      </c>
      <c r="I39" s="3">
        <v>12</v>
      </c>
      <c r="J39" s="99">
        <f t="shared" si="3"/>
        <v>0.66666666666666663</v>
      </c>
      <c r="K39" s="4"/>
      <c r="L39" s="97"/>
      <c r="M39" s="99">
        <f t="shared" si="4"/>
        <v>0.63690476190476186</v>
      </c>
    </row>
    <row r="40" spans="1:13" ht="24.95" customHeight="1">
      <c r="A40" s="2">
        <v>35</v>
      </c>
      <c r="B40" s="12" t="s">
        <v>82</v>
      </c>
      <c r="C40" s="79">
        <v>6</v>
      </c>
      <c r="D40" s="113">
        <f t="shared" si="0"/>
        <v>0.2</v>
      </c>
      <c r="E40" s="79">
        <v>9</v>
      </c>
      <c r="F40" s="99">
        <f t="shared" si="1"/>
        <v>0.32142857142857145</v>
      </c>
      <c r="G40" s="79">
        <v>9</v>
      </c>
      <c r="H40" s="99">
        <f t="shared" si="2"/>
        <v>0.32142857142857145</v>
      </c>
      <c r="I40" s="3">
        <v>0</v>
      </c>
      <c r="J40" s="99">
        <f t="shared" si="3"/>
        <v>0</v>
      </c>
      <c r="K40" s="4"/>
      <c r="L40" s="97"/>
      <c r="M40" s="99">
        <f t="shared" si="4"/>
        <v>0.21071428571428574</v>
      </c>
    </row>
    <row r="41" spans="1:13" ht="24.95" customHeight="1">
      <c r="B41" s="119" t="s">
        <v>900</v>
      </c>
    </row>
  </sheetData>
  <mergeCells count="6">
    <mergeCell ref="K2:L2"/>
    <mergeCell ref="A1:L1"/>
    <mergeCell ref="C2:D2"/>
    <mergeCell ref="E2:F2"/>
    <mergeCell ref="G2:H2"/>
    <mergeCell ref="I2:J2"/>
  </mergeCells>
  <pageMargins left="0.7" right="0.7" top="0.25" bottom="0.25" header="0.3" footer="0.3"/>
  <pageSetup paperSize="9" scale="7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4:M15"/>
  <sheetViews>
    <sheetView workbookViewId="0">
      <selection activeCell="N6" sqref="M6:N6"/>
    </sheetView>
  </sheetViews>
  <sheetFormatPr defaultRowHeight="24.95" customHeight="1"/>
  <cols>
    <col min="1" max="1" width="7.42578125" style="1" bestFit="1" customWidth="1"/>
    <col min="2" max="2" width="25.85546875" style="11" bestFit="1" customWidth="1"/>
    <col min="3" max="3" width="8" style="22" customWidth="1"/>
    <col min="4" max="4" width="9.28515625" style="114" customWidth="1"/>
    <col min="5" max="5" width="10" style="11" customWidth="1"/>
    <col min="6" max="6" width="9.140625" style="94"/>
    <col min="8" max="8" width="9.140625" style="94"/>
    <col min="10" max="10" width="9.140625" style="94"/>
    <col min="11" max="11" width="6.140625" customWidth="1"/>
    <col min="12" max="12" width="6.5703125" style="98" customWidth="1"/>
    <col min="13" max="13" width="9.140625" style="94"/>
  </cols>
  <sheetData>
    <row r="4" spans="1:13" ht="24.95" customHeight="1">
      <c r="A4" s="130" t="s">
        <v>825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3" s="82" customFormat="1" ht="33.75" customHeight="1">
      <c r="A5" s="80"/>
      <c r="B5" s="81" t="s">
        <v>861</v>
      </c>
      <c r="C5" s="135" t="s">
        <v>891</v>
      </c>
      <c r="D5" s="135"/>
      <c r="E5" s="136" t="s">
        <v>892</v>
      </c>
      <c r="F5" s="137"/>
      <c r="G5" s="135" t="s">
        <v>893</v>
      </c>
      <c r="H5" s="135"/>
      <c r="I5" s="136" t="s">
        <v>894</v>
      </c>
      <c r="J5" s="137"/>
      <c r="K5" s="135" t="s">
        <v>871</v>
      </c>
      <c r="L5" s="135"/>
      <c r="M5" s="118"/>
    </row>
    <row r="6" spans="1:13" ht="24.95" customHeight="1">
      <c r="A6" s="61"/>
      <c r="B6" s="6" t="s">
        <v>874</v>
      </c>
      <c r="C6" s="83" t="s">
        <v>895</v>
      </c>
      <c r="D6" s="64" t="s">
        <v>862</v>
      </c>
      <c r="E6" s="83" t="s">
        <v>895</v>
      </c>
      <c r="F6" s="64" t="s">
        <v>862</v>
      </c>
      <c r="G6" s="83" t="s">
        <v>895</v>
      </c>
      <c r="H6" s="64" t="s">
        <v>862</v>
      </c>
      <c r="I6" s="83" t="s">
        <v>895</v>
      </c>
      <c r="J6" s="64" t="s">
        <v>862</v>
      </c>
      <c r="K6" s="83" t="s">
        <v>895</v>
      </c>
      <c r="L6" s="100" t="s">
        <v>862</v>
      </c>
      <c r="M6" s="104"/>
    </row>
    <row r="7" spans="1:13" ht="24.95" customHeight="1">
      <c r="A7" s="61"/>
      <c r="B7" s="66" t="s">
        <v>863</v>
      </c>
      <c r="C7" s="67">
        <v>21</v>
      </c>
      <c r="D7" s="93" t="s">
        <v>899</v>
      </c>
      <c r="E7" s="67">
        <v>26</v>
      </c>
      <c r="F7" s="93" t="s">
        <v>899</v>
      </c>
      <c r="G7" s="3">
        <v>30</v>
      </c>
      <c r="H7" s="93" t="s">
        <v>899</v>
      </c>
      <c r="I7" s="67">
        <v>15</v>
      </c>
      <c r="J7" s="93" t="s">
        <v>899</v>
      </c>
      <c r="K7" s="67"/>
      <c r="L7" s="68" t="s">
        <v>899</v>
      </c>
      <c r="M7" s="68" t="s">
        <v>864</v>
      </c>
    </row>
    <row r="8" spans="1:13" s="17" customFormat="1" ht="24.95" customHeight="1">
      <c r="A8" s="77" t="s">
        <v>500</v>
      </c>
      <c r="B8" s="78" t="s">
        <v>495</v>
      </c>
      <c r="C8" s="78"/>
      <c r="D8" s="102"/>
      <c r="E8" s="78"/>
      <c r="F8" s="115"/>
      <c r="G8" s="86"/>
      <c r="H8" s="115"/>
      <c r="I8" s="86"/>
      <c r="J8" s="115"/>
      <c r="K8" s="76"/>
      <c r="L8" s="116"/>
      <c r="M8" s="115"/>
    </row>
    <row r="9" spans="1:13" s="27" customFormat="1" ht="24.95" customHeight="1">
      <c r="A9" s="23">
        <v>1</v>
      </c>
      <c r="B9" s="35" t="s">
        <v>400</v>
      </c>
      <c r="C9" s="36">
        <v>1</v>
      </c>
      <c r="D9" s="113">
        <f>C9/21</f>
        <v>4.7619047619047616E-2</v>
      </c>
      <c r="E9" s="36">
        <v>2</v>
      </c>
      <c r="F9" s="99">
        <f>E9/26</f>
        <v>7.6923076923076927E-2</v>
      </c>
      <c r="G9" s="28">
        <v>2</v>
      </c>
      <c r="H9" s="99">
        <f>G9/30</f>
        <v>6.6666666666666666E-2</v>
      </c>
      <c r="I9" s="28">
        <v>0</v>
      </c>
      <c r="J9" s="99">
        <f>I9/15</f>
        <v>0</v>
      </c>
      <c r="K9" s="26"/>
      <c r="L9" s="96"/>
      <c r="M9" s="99">
        <f>SUM(D9+F9+H9+J9)/4</f>
        <v>4.7802197802197799E-2</v>
      </c>
    </row>
    <row r="10" spans="1:13" s="27" customFormat="1" ht="24.95" customHeight="1">
      <c r="A10" s="23">
        <v>2</v>
      </c>
      <c r="B10" s="35" t="s">
        <v>401</v>
      </c>
      <c r="C10" s="36">
        <v>17</v>
      </c>
      <c r="D10" s="113">
        <f t="shared" ref="D10:D14" si="0">C10/21</f>
        <v>0.80952380952380953</v>
      </c>
      <c r="E10" s="36">
        <v>21</v>
      </c>
      <c r="F10" s="99">
        <f t="shared" ref="F10:F14" si="1">E10/26</f>
        <v>0.80769230769230771</v>
      </c>
      <c r="G10" s="28">
        <v>28</v>
      </c>
      <c r="H10" s="99">
        <f t="shared" ref="H10:H14" si="2">G10/30</f>
        <v>0.93333333333333335</v>
      </c>
      <c r="I10" s="28">
        <v>11</v>
      </c>
      <c r="J10" s="99">
        <f t="shared" ref="J10:J14" si="3">I10/15</f>
        <v>0.73333333333333328</v>
      </c>
      <c r="K10" s="26"/>
      <c r="L10" s="96"/>
      <c r="M10" s="99">
        <f t="shared" ref="M10:M14" si="4">SUM(D10+F10+H10+J10)/4</f>
        <v>0.82097069597069594</v>
      </c>
    </row>
    <row r="11" spans="1:13" s="27" customFormat="1" ht="24.95" customHeight="1">
      <c r="A11" s="23">
        <v>3</v>
      </c>
      <c r="B11" s="35" t="s">
        <v>402</v>
      </c>
      <c r="C11" s="36">
        <v>6</v>
      </c>
      <c r="D11" s="113">
        <f t="shared" si="0"/>
        <v>0.2857142857142857</v>
      </c>
      <c r="E11" s="36">
        <v>6</v>
      </c>
      <c r="F11" s="99">
        <f t="shared" si="1"/>
        <v>0.23076923076923078</v>
      </c>
      <c r="G11" s="28">
        <v>7</v>
      </c>
      <c r="H11" s="99">
        <f t="shared" si="2"/>
        <v>0.23333333333333334</v>
      </c>
      <c r="I11" s="28">
        <v>0</v>
      </c>
      <c r="J11" s="99">
        <f t="shared" si="3"/>
        <v>0</v>
      </c>
      <c r="K11" s="26"/>
      <c r="L11" s="96"/>
      <c r="M11" s="99">
        <f t="shared" si="4"/>
        <v>0.18745421245421245</v>
      </c>
    </row>
    <row r="12" spans="1:13" s="27" customFormat="1" ht="24.95" customHeight="1">
      <c r="A12" s="23">
        <v>4</v>
      </c>
      <c r="B12" s="35" t="s">
        <v>403</v>
      </c>
      <c r="C12" s="36">
        <v>16</v>
      </c>
      <c r="D12" s="113">
        <f t="shared" si="0"/>
        <v>0.76190476190476186</v>
      </c>
      <c r="E12" s="36">
        <v>18</v>
      </c>
      <c r="F12" s="99">
        <f t="shared" si="1"/>
        <v>0.69230769230769229</v>
      </c>
      <c r="G12" s="28">
        <v>22</v>
      </c>
      <c r="H12" s="99">
        <f t="shared" si="2"/>
        <v>0.73333333333333328</v>
      </c>
      <c r="I12" s="28">
        <v>8</v>
      </c>
      <c r="J12" s="99">
        <f t="shared" si="3"/>
        <v>0.53333333333333333</v>
      </c>
      <c r="K12" s="26"/>
      <c r="L12" s="96"/>
      <c r="M12" s="99">
        <f t="shared" si="4"/>
        <v>0.68021978021978013</v>
      </c>
    </row>
    <row r="13" spans="1:13" s="27" customFormat="1" ht="24.95" customHeight="1">
      <c r="A13" s="23">
        <v>5</v>
      </c>
      <c r="B13" s="35" t="s">
        <v>404</v>
      </c>
      <c r="C13" s="36">
        <v>8</v>
      </c>
      <c r="D13" s="113">
        <f t="shared" si="0"/>
        <v>0.38095238095238093</v>
      </c>
      <c r="E13" s="36">
        <v>7</v>
      </c>
      <c r="F13" s="99">
        <f t="shared" si="1"/>
        <v>0.26923076923076922</v>
      </c>
      <c r="G13" s="28">
        <v>14</v>
      </c>
      <c r="H13" s="99">
        <f t="shared" si="2"/>
        <v>0.46666666666666667</v>
      </c>
      <c r="I13" s="28">
        <v>0</v>
      </c>
      <c r="J13" s="99">
        <f t="shared" si="3"/>
        <v>0</v>
      </c>
      <c r="K13" s="26"/>
      <c r="L13" s="96"/>
      <c r="M13" s="99">
        <f t="shared" si="4"/>
        <v>0.27921245421245422</v>
      </c>
    </row>
    <row r="14" spans="1:13" s="27" customFormat="1" ht="24.95" customHeight="1">
      <c r="A14" s="23">
        <v>6</v>
      </c>
      <c r="B14" s="35" t="s">
        <v>501</v>
      </c>
      <c r="C14" s="36">
        <v>10</v>
      </c>
      <c r="D14" s="113">
        <f t="shared" si="0"/>
        <v>0.47619047619047616</v>
      </c>
      <c r="E14" s="36">
        <v>12</v>
      </c>
      <c r="F14" s="99">
        <f t="shared" si="1"/>
        <v>0.46153846153846156</v>
      </c>
      <c r="G14" s="28">
        <v>17</v>
      </c>
      <c r="H14" s="99">
        <f t="shared" si="2"/>
        <v>0.56666666666666665</v>
      </c>
      <c r="I14" s="28">
        <v>6</v>
      </c>
      <c r="J14" s="99">
        <f t="shared" si="3"/>
        <v>0.4</v>
      </c>
      <c r="K14" s="26"/>
      <c r="L14" s="96"/>
      <c r="M14" s="99">
        <f t="shared" si="4"/>
        <v>0.47609890109890107</v>
      </c>
    </row>
    <row r="15" spans="1:13" ht="24.95" customHeight="1">
      <c r="B15" s="119" t="s">
        <v>900</v>
      </c>
    </row>
  </sheetData>
  <mergeCells count="6">
    <mergeCell ref="K5:L5"/>
    <mergeCell ref="A4:L4"/>
    <mergeCell ref="C5:D5"/>
    <mergeCell ref="E5:F5"/>
    <mergeCell ref="G5:H5"/>
    <mergeCell ref="I5:J5"/>
  </mergeCells>
  <pageMargins left="0.7" right="0.7" top="0.25" bottom="0.25" header="0.3" footer="0.3"/>
  <pageSetup paperSize="9" scale="68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24"/>
  <sheetViews>
    <sheetView topLeftCell="A19" workbookViewId="0">
      <selection activeCell="P6" sqref="P6"/>
    </sheetView>
  </sheetViews>
  <sheetFormatPr defaultRowHeight="24.95" customHeight="1"/>
  <cols>
    <col min="1" max="1" width="7.42578125" style="1" bestFit="1" customWidth="1"/>
    <col min="2" max="2" width="25.85546875" style="11" bestFit="1" customWidth="1"/>
    <col min="3" max="3" width="8" style="22" customWidth="1"/>
    <col min="4" max="4" width="9.28515625" style="114" customWidth="1"/>
    <col min="5" max="5" width="10" style="11" customWidth="1"/>
    <col min="6" max="6" width="9.140625" style="94"/>
    <col min="8" max="8" width="9.140625" style="94"/>
    <col min="10" max="10" width="9.140625" style="94"/>
    <col min="12" max="12" width="9.140625" style="98"/>
    <col min="13" max="13" width="9.140625" style="94"/>
  </cols>
  <sheetData>
    <row r="3" spans="1:13" ht="24.95" customHeight="1">
      <c r="A3" s="130" t="s">
        <v>832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3" s="82" customFormat="1" ht="32.25" customHeight="1">
      <c r="A4" s="80"/>
      <c r="B4" s="81" t="s">
        <v>861</v>
      </c>
      <c r="C4" s="135" t="s">
        <v>891</v>
      </c>
      <c r="D4" s="135"/>
      <c r="E4" s="136" t="s">
        <v>892</v>
      </c>
      <c r="F4" s="137"/>
      <c r="G4" s="135" t="s">
        <v>893</v>
      </c>
      <c r="H4" s="135"/>
      <c r="I4" s="136" t="s">
        <v>894</v>
      </c>
      <c r="J4" s="137"/>
      <c r="K4" s="135" t="s">
        <v>871</v>
      </c>
      <c r="L4" s="135"/>
      <c r="M4" s="118"/>
    </row>
    <row r="5" spans="1:13" ht="24.95" customHeight="1">
      <c r="A5" s="61"/>
      <c r="B5" s="6" t="s">
        <v>874</v>
      </c>
      <c r="C5" s="83" t="s">
        <v>895</v>
      </c>
      <c r="D5" s="64" t="s">
        <v>862</v>
      </c>
      <c r="E5" s="83" t="s">
        <v>895</v>
      </c>
      <c r="F5" s="64" t="s">
        <v>862</v>
      </c>
      <c r="G5" s="83" t="s">
        <v>895</v>
      </c>
      <c r="H5" s="64" t="s">
        <v>862</v>
      </c>
      <c r="I5" s="83" t="s">
        <v>895</v>
      </c>
      <c r="J5" s="64" t="s">
        <v>862</v>
      </c>
      <c r="K5" s="83" t="s">
        <v>895</v>
      </c>
      <c r="L5" s="100" t="s">
        <v>862</v>
      </c>
      <c r="M5" s="104"/>
    </row>
    <row r="6" spans="1:13" ht="24.95" customHeight="1">
      <c r="A6" s="61"/>
      <c r="B6" s="66" t="s">
        <v>863</v>
      </c>
      <c r="C6" s="67">
        <v>21</v>
      </c>
      <c r="D6" s="93" t="s">
        <v>899</v>
      </c>
      <c r="E6" s="67">
        <v>26</v>
      </c>
      <c r="F6" s="93" t="s">
        <v>899</v>
      </c>
      <c r="G6" s="67">
        <v>30</v>
      </c>
      <c r="H6" s="93" t="s">
        <v>899</v>
      </c>
      <c r="I6" s="67">
        <v>15</v>
      </c>
      <c r="J6" s="93" t="s">
        <v>899</v>
      </c>
      <c r="K6" s="67"/>
      <c r="L6" s="68" t="s">
        <v>899</v>
      </c>
      <c r="M6" s="68" t="s">
        <v>864</v>
      </c>
    </row>
    <row r="7" spans="1:13" s="17" customFormat="1" ht="24.95" customHeight="1">
      <c r="A7" s="77" t="s">
        <v>500</v>
      </c>
      <c r="B7" s="78" t="s">
        <v>495</v>
      </c>
      <c r="C7" s="78"/>
      <c r="D7" s="102"/>
      <c r="E7" s="78"/>
      <c r="F7" s="115"/>
      <c r="G7" s="86"/>
      <c r="H7" s="115"/>
      <c r="I7" s="86"/>
      <c r="J7" s="115"/>
      <c r="K7" s="76"/>
      <c r="L7" s="116"/>
      <c r="M7" s="115"/>
    </row>
    <row r="8" spans="1:13" s="27" customFormat="1" ht="24.95" customHeight="1">
      <c r="A8" s="23">
        <v>1</v>
      </c>
      <c r="B8" s="35" t="s">
        <v>405</v>
      </c>
      <c r="C8" s="36">
        <v>16</v>
      </c>
      <c r="D8" s="113">
        <f>C8/21</f>
        <v>0.76190476190476186</v>
      </c>
      <c r="E8" s="36">
        <v>20</v>
      </c>
      <c r="F8" s="99">
        <f>E8/26</f>
        <v>0.76923076923076927</v>
      </c>
      <c r="G8" s="28">
        <v>25</v>
      </c>
      <c r="H8" s="99">
        <f>G8/30</f>
        <v>0.83333333333333337</v>
      </c>
      <c r="I8" s="28">
        <v>7</v>
      </c>
      <c r="J8" s="99">
        <f>I8/15</f>
        <v>0.46666666666666667</v>
      </c>
      <c r="K8" s="26"/>
      <c r="L8" s="96"/>
      <c r="M8" s="99">
        <f>SUM(D8+F8+H8+J8)/4</f>
        <v>0.70778388278388282</v>
      </c>
    </row>
    <row r="9" spans="1:13" s="27" customFormat="1" ht="24.95" customHeight="1">
      <c r="A9" s="23">
        <v>2</v>
      </c>
      <c r="B9" s="35" t="s">
        <v>406</v>
      </c>
      <c r="C9" s="36">
        <v>20</v>
      </c>
      <c r="D9" s="113">
        <f t="shared" ref="D9:D23" si="0">C9/21</f>
        <v>0.95238095238095233</v>
      </c>
      <c r="E9" s="36">
        <v>20</v>
      </c>
      <c r="F9" s="99">
        <f t="shared" ref="F9:F23" si="1">E9/26</f>
        <v>0.76923076923076927</v>
      </c>
      <c r="G9" s="28">
        <v>18</v>
      </c>
      <c r="H9" s="99">
        <f t="shared" ref="H9:H23" si="2">G9/30</f>
        <v>0.6</v>
      </c>
      <c r="I9" s="28">
        <v>5</v>
      </c>
      <c r="J9" s="99">
        <f t="shared" ref="J9:J23" si="3">I9/15</f>
        <v>0.33333333333333331</v>
      </c>
      <c r="K9" s="26"/>
      <c r="L9" s="96"/>
      <c r="M9" s="99">
        <f t="shared" ref="M9:M23" si="4">SUM(D9+F9+H9+J9)/4</f>
        <v>0.66373626373626382</v>
      </c>
    </row>
    <row r="10" spans="1:13" s="27" customFormat="1" ht="24.95" customHeight="1">
      <c r="A10" s="23">
        <v>3</v>
      </c>
      <c r="B10" s="35" t="s">
        <v>407</v>
      </c>
      <c r="C10" s="36">
        <v>11</v>
      </c>
      <c r="D10" s="113">
        <f t="shared" si="0"/>
        <v>0.52380952380952384</v>
      </c>
      <c r="E10" s="36">
        <v>14</v>
      </c>
      <c r="F10" s="99">
        <f t="shared" si="1"/>
        <v>0.53846153846153844</v>
      </c>
      <c r="G10" s="28">
        <v>17</v>
      </c>
      <c r="H10" s="99">
        <f t="shared" si="2"/>
        <v>0.56666666666666665</v>
      </c>
      <c r="I10" s="28">
        <v>7</v>
      </c>
      <c r="J10" s="99">
        <f t="shared" si="3"/>
        <v>0.46666666666666667</v>
      </c>
      <c r="K10" s="26"/>
      <c r="L10" s="96"/>
      <c r="M10" s="99">
        <f t="shared" si="4"/>
        <v>0.52390109890109893</v>
      </c>
    </row>
    <row r="11" spans="1:13" s="27" customFormat="1" ht="24.95" customHeight="1">
      <c r="A11" s="23">
        <v>4</v>
      </c>
      <c r="B11" s="35" t="s">
        <v>408</v>
      </c>
      <c r="C11" s="36">
        <v>15</v>
      </c>
      <c r="D11" s="113">
        <f t="shared" si="0"/>
        <v>0.7142857142857143</v>
      </c>
      <c r="E11" s="36">
        <v>17</v>
      </c>
      <c r="F11" s="99">
        <f t="shared" si="1"/>
        <v>0.65384615384615385</v>
      </c>
      <c r="G11" s="28">
        <v>11</v>
      </c>
      <c r="H11" s="99">
        <f t="shared" si="2"/>
        <v>0.36666666666666664</v>
      </c>
      <c r="I11" s="28">
        <v>3</v>
      </c>
      <c r="J11" s="99">
        <f t="shared" si="3"/>
        <v>0.2</v>
      </c>
      <c r="K11" s="26"/>
      <c r="L11" s="96"/>
      <c r="M11" s="99">
        <f t="shared" si="4"/>
        <v>0.4836996336996337</v>
      </c>
    </row>
    <row r="12" spans="1:13" s="27" customFormat="1" ht="24.95" customHeight="1">
      <c r="A12" s="23">
        <v>5</v>
      </c>
      <c r="B12" s="35" t="s">
        <v>409</v>
      </c>
      <c r="C12" s="36">
        <v>2</v>
      </c>
      <c r="D12" s="113">
        <f t="shared" si="0"/>
        <v>9.5238095238095233E-2</v>
      </c>
      <c r="E12" s="36">
        <v>2</v>
      </c>
      <c r="F12" s="99">
        <f t="shared" si="1"/>
        <v>7.6923076923076927E-2</v>
      </c>
      <c r="G12" s="28">
        <v>2</v>
      </c>
      <c r="H12" s="99">
        <f t="shared" si="2"/>
        <v>6.6666666666666666E-2</v>
      </c>
      <c r="I12" s="28">
        <v>0</v>
      </c>
      <c r="J12" s="99">
        <f t="shared" si="3"/>
        <v>0</v>
      </c>
      <c r="K12" s="26"/>
      <c r="L12" s="96"/>
      <c r="M12" s="99">
        <f t="shared" si="4"/>
        <v>5.9706959706959703E-2</v>
      </c>
    </row>
    <row r="13" spans="1:13" s="27" customFormat="1" ht="24.95" customHeight="1">
      <c r="A13" s="23">
        <v>6</v>
      </c>
      <c r="B13" s="35" t="s">
        <v>410</v>
      </c>
      <c r="C13" s="36">
        <v>15</v>
      </c>
      <c r="D13" s="113">
        <f t="shared" si="0"/>
        <v>0.7142857142857143</v>
      </c>
      <c r="E13" s="36">
        <v>15</v>
      </c>
      <c r="F13" s="99">
        <f t="shared" si="1"/>
        <v>0.57692307692307687</v>
      </c>
      <c r="G13" s="28">
        <v>11</v>
      </c>
      <c r="H13" s="99">
        <f t="shared" si="2"/>
        <v>0.36666666666666664</v>
      </c>
      <c r="I13" s="28">
        <v>0</v>
      </c>
      <c r="J13" s="99">
        <f t="shared" si="3"/>
        <v>0</v>
      </c>
      <c r="K13" s="26"/>
      <c r="L13" s="96"/>
      <c r="M13" s="99">
        <f t="shared" si="4"/>
        <v>0.41446886446886444</v>
      </c>
    </row>
    <row r="14" spans="1:13" ht="24.95" customHeight="1">
      <c r="A14" s="2">
        <v>7</v>
      </c>
      <c r="B14" s="12" t="s">
        <v>411</v>
      </c>
      <c r="C14" s="79">
        <v>14</v>
      </c>
      <c r="D14" s="113">
        <f t="shared" si="0"/>
        <v>0.66666666666666663</v>
      </c>
      <c r="E14" s="79">
        <v>18</v>
      </c>
      <c r="F14" s="99">
        <f t="shared" si="1"/>
        <v>0.69230769230769229</v>
      </c>
      <c r="G14" s="3">
        <v>21</v>
      </c>
      <c r="H14" s="99">
        <f t="shared" si="2"/>
        <v>0.7</v>
      </c>
      <c r="I14" s="3">
        <v>7</v>
      </c>
      <c r="J14" s="99">
        <f t="shared" si="3"/>
        <v>0.46666666666666667</v>
      </c>
      <c r="K14" s="4"/>
      <c r="L14" s="97"/>
      <c r="M14" s="99">
        <f t="shared" si="4"/>
        <v>0.63141025641025639</v>
      </c>
    </row>
    <row r="15" spans="1:13" ht="24.95" customHeight="1">
      <c r="A15" s="2">
        <v>8</v>
      </c>
      <c r="B15" s="12" t="s">
        <v>412</v>
      </c>
      <c r="C15" s="79">
        <v>11</v>
      </c>
      <c r="D15" s="113">
        <f t="shared" si="0"/>
        <v>0.52380952380952384</v>
      </c>
      <c r="E15" s="79">
        <v>13</v>
      </c>
      <c r="F15" s="99">
        <f t="shared" si="1"/>
        <v>0.5</v>
      </c>
      <c r="G15" s="3">
        <v>15</v>
      </c>
      <c r="H15" s="99">
        <f t="shared" si="2"/>
        <v>0.5</v>
      </c>
      <c r="I15" s="3">
        <v>0</v>
      </c>
      <c r="J15" s="99">
        <f t="shared" si="3"/>
        <v>0</v>
      </c>
      <c r="K15" s="4"/>
      <c r="L15" s="97"/>
      <c r="M15" s="99">
        <f t="shared" si="4"/>
        <v>0.38095238095238093</v>
      </c>
    </row>
    <row r="16" spans="1:13" ht="24.95" customHeight="1">
      <c r="A16" s="2">
        <v>9</v>
      </c>
      <c r="B16" s="12" t="s">
        <v>413</v>
      </c>
      <c r="C16" s="79">
        <v>8</v>
      </c>
      <c r="D16" s="113">
        <f t="shared" si="0"/>
        <v>0.38095238095238093</v>
      </c>
      <c r="E16" s="79">
        <v>10</v>
      </c>
      <c r="F16" s="99">
        <f t="shared" si="1"/>
        <v>0.38461538461538464</v>
      </c>
      <c r="G16" s="3">
        <v>11</v>
      </c>
      <c r="H16" s="99">
        <f t="shared" si="2"/>
        <v>0.36666666666666664</v>
      </c>
      <c r="I16" s="3">
        <v>2</v>
      </c>
      <c r="J16" s="99">
        <f t="shared" si="3"/>
        <v>0.13333333333333333</v>
      </c>
      <c r="K16" s="4"/>
      <c r="L16" s="97"/>
      <c r="M16" s="99">
        <f t="shared" si="4"/>
        <v>0.31639194139194138</v>
      </c>
    </row>
    <row r="17" spans="1:13" ht="24.95" customHeight="1">
      <c r="A17" s="2">
        <v>10</v>
      </c>
      <c r="B17" s="12" t="s">
        <v>414</v>
      </c>
      <c r="C17" s="79">
        <v>14</v>
      </c>
      <c r="D17" s="113">
        <f t="shared" si="0"/>
        <v>0.66666666666666663</v>
      </c>
      <c r="E17" s="79">
        <v>19</v>
      </c>
      <c r="F17" s="99">
        <f t="shared" si="1"/>
        <v>0.73076923076923073</v>
      </c>
      <c r="G17" s="3">
        <v>22</v>
      </c>
      <c r="H17" s="99">
        <f t="shared" si="2"/>
        <v>0.73333333333333328</v>
      </c>
      <c r="I17" s="3">
        <v>5</v>
      </c>
      <c r="J17" s="99">
        <f t="shared" si="3"/>
        <v>0.33333333333333331</v>
      </c>
      <c r="K17" s="4"/>
      <c r="L17" s="97"/>
      <c r="M17" s="99">
        <f t="shared" si="4"/>
        <v>0.61602564102564106</v>
      </c>
    </row>
    <row r="18" spans="1:13" ht="24.95" customHeight="1">
      <c r="A18" s="2">
        <v>11</v>
      </c>
      <c r="B18" s="12" t="s">
        <v>415</v>
      </c>
      <c r="C18" s="79">
        <v>14</v>
      </c>
      <c r="D18" s="113">
        <f t="shared" si="0"/>
        <v>0.66666666666666663</v>
      </c>
      <c r="E18" s="79">
        <v>19</v>
      </c>
      <c r="F18" s="99">
        <f t="shared" si="1"/>
        <v>0.73076923076923073</v>
      </c>
      <c r="G18" s="3">
        <v>23</v>
      </c>
      <c r="H18" s="99">
        <f t="shared" si="2"/>
        <v>0.76666666666666672</v>
      </c>
      <c r="I18" s="3">
        <v>8</v>
      </c>
      <c r="J18" s="99">
        <f t="shared" si="3"/>
        <v>0.53333333333333333</v>
      </c>
      <c r="K18" s="4"/>
      <c r="L18" s="97"/>
      <c r="M18" s="99">
        <f t="shared" si="4"/>
        <v>0.67435897435897429</v>
      </c>
    </row>
    <row r="19" spans="1:13" ht="24.95" customHeight="1">
      <c r="A19" s="2">
        <v>12</v>
      </c>
      <c r="B19" s="12" t="s">
        <v>416</v>
      </c>
      <c r="C19" s="79">
        <v>14</v>
      </c>
      <c r="D19" s="113">
        <f t="shared" si="0"/>
        <v>0.66666666666666663</v>
      </c>
      <c r="E19" s="79">
        <v>20</v>
      </c>
      <c r="F19" s="99">
        <f t="shared" si="1"/>
        <v>0.76923076923076927</v>
      </c>
      <c r="G19" s="3">
        <v>23</v>
      </c>
      <c r="H19" s="99">
        <f t="shared" si="2"/>
        <v>0.76666666666666672</v>
      </c>
      <c r="I19" s="3">
        <v>9</v>
      </c>
      <c r="J19" s="99">
        <f t="shared" si="3"/>
        <v>0.6</v>
      </c>
      <c r="K19" s="4"/>
      <c r="L19" s="97"/>
      <c r="M19" s="99">
        <f t="shared" si="4"/>
        <v>0.70064102564102571</v>
      </c>
    </row>
    <row r="20" spans="1:13" ht="24.95" customHeight="1">
      <c r="A20" s="2">
        <v>13</v>
      </c>
      <c r="B20" s="12" t="s">
        <v>417</v>
      </c>
      <c r="C20" s="79">
        <v>14</v>
      </c>
      <c r="D20" s="113">
        <f t="shared" si="0"/>
        <v>0.66666666666666663</v>
      </c>
      <c r="E20" s="79">
        <v>18</v>
      </c>
      <c r="F20" s="99">
        <f t="shared" si="1"/>
        <v>0.69230769230769229</v>
      </c>
      <c r="G20" s="3">
        <v>22</v>
      </c>
      <c r="H20" s="99">
        <f t="shared" si="2"/>
        <v>0.73333333333333328</v>
      </c>
      <c r="I20" s="3">
        <v>9</v>
      </c>
      <c r="J20" s="99">
        <f t="shared" si="3"/>
        <v>0.6</v>
      </c>
      <c r="K20" s="4"/>
      <c r="L20" s="97"/>
      <c r="M20" s="99">
        <f t="shared" si="4"/>
        <v>0.67307692307692313</v>
      </c>
    </row>
    <row r="21" spans="1:13" ht="24.95" customHeight="1">
      <c r="A21" s="2">
        <v>14</v>
      </c>
      <c r="B21" s="12" t="s">
        <v>418</v>
      </c>
      <c r="C21" s="79">
        <v>11</v>
      </c>
      <c r="D21" s="113">
        <f t="shared" si="0"/>
        <v>0.52380952380952384</v>
      </c>
      <c r="E21" s="79">
        <v>15</v>
      </c>
      <c r="F21" s="99">
        <f t="shared" si="1"/>
        <v>0.57692307692307687</v>
      </c>
      <c r="G21" s="3">
        <v>18</v>
      </c>
      <c r="H21" s="99">
        <f t="shared" si="2"/>
        <v>0.6</v>
      </c>
      <c r="I21" s="3">
        <v>5</v>
      </c>
      <c r="J21" s="99">
        <f t="shared" si="3"/>
        <v>0.33333333333333331</v>
      </c>
      <c r="K21" s="4"/>
      <c r="L21" s="97"/>
      <c r="M21" s="99">
        <f t="shared" si="4"/>
        <v>0.5085164835164836</v>
      </c>
    </row>
    <row r="22" spans="1:13" ht="24.95" customHeight="1">
      <c r="A22" s="2">
        <v>15</v>
      </c>
      <c r="B22" s="12" t="s">
        <v>419</v>
      </c>
      <c r="C22" s="79">
        <v>10</v>
      </c>
      <c r="D22" s="113">
        <f t="shared" si="0"/>
        <v>0.47619047619047616</v>
      </c>
      <c r="E22" s="79">
        <v>11</v>
      </c>
      <c r="F22" s="99">
        <f t="shared" si="1"/>
        <v>0.42307692307692307</v>
      </c>
      <c r="G22" s="3">
        <v>16</v>
      </c>
      <c r="H22" s="99">
        <f t="shared" si="2"/>
        <v>0.53333333333333333</v>
      </c>
      <c r="I22" s="3">
        <v>4</v>
      </c>
      <c r="J22" s="99">
        <f t="shared" si="3"/>
        <v>0.26666666666666666</v>
      </c>
      <c r="K22" s="4"/>
      <c r="L22" s="97"/>
      <c r="M22" s="99">
        <f t="shared" si="4"/>
        <v>0.42481684981684975</v>
      </c>
    </row>
    <row r="23" spans="1:13" ht="24.95" customHeight="1">
      <c r="A23" s="2">
        <v>16</v>
      </c>
      <c r="B23" s="12" t="s">
        <v>420</v>
      </c>
      <c r="C23" s="79">
        <v>9</v>
      </c>
      <c r="D23" s="113">
        <f t="shared" si="0"/>
        <v>0.42857142857142855</v>
      </c>
      <c r="E23" s="79">
        <v>10</v>
      </c>
      <c r="F23" s="99">
        <f t="shared" si="1"/>
        <v>0.38461538461538464</v>
      </c>
      <c r="G23" s="3">
        <v>10</v>
      </c>
      <c r="H23" s="99">
        <f t="shared" si="2"/>
        <v>0.33333333333333331</v>
      </c>
      <c r="I23" s="3">
        <v>5</v>
      </c>
      <c r="J23" s="99">
        <f t="shared" si="3"/>
        <v>0.33333333333333331</v>
      </c>
      <c r="K23" s="4"/>
      <c r="L23" s="97"/>
      <c r="M23" s="99">
        <f t="shared" si="4"/>
        <v>0.36996336996336993</v>
      </c>
    </row>
    <row r="24" spans="1:13" ht="24.95" customHeight="1">
      <c r="B24" s="119" t="s">
        <v>900</v>
      </c>
    </row>
  </sheetData>
  <mergeCells count="6">
    <mergeCell ref="K4:L4"/>
    <mergeCell ref="A3:L3"/>
    <mergeCell ref="C4:D4"/>
    <mergeCell ref="E4:F4"/>
    <mergeCell ref="G4:H4"/>
    <mergeCell ref="I4:J4"/>
  </mergeCells>
  <pageMargins left="0.7" right="0.7" top="0.25" bottom="0.25" header="0.3" footer="0.3"/>
  <pageSetup paperSize="9" scale="6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workbookViewId="0">
      <selection activeCell="N38" sqref="N38"/>
    </sheetView>
  </sheetViews>
  <sheetFormatPr defaultRowHeight="24.95" customHeight="1"/>
  <cols>
    <col min="1" max="1" width="7.42578125" style="1" bestFit="1" customWidth="1"/>
    <col min="2" max="2" width="25.85546875" style="11" bestFit="1" customWidth="1"/>
    <col min="3" max="3" width="7.42578125" style="22" customWidth="1"/>
    <col min="4" max="4" width="8.140625" style="114" customWidth="1"/>
    <col min="5" max="5" width="9.140625" style="11" customWidth="1"/>
    <col min="6" max="6" width="8.140625" style="94" customWidth="1"/>
    <col min="7" max="7" width="7.85546875" customWidth="1"/>
    <col min="8" max="8" width="7.5703125" style="94" customWidth="1"/>
    <col min="9" max="9" width="7.5703125" customWidth="1"/>
    <col min="10" max="10" width="8.140625" style="94" customWidth="1"/>
    <col min="11" max="11" width="5.28515625" bestFit="1" customWidth="1"/>
    <col min="12" max="12" width="5.42578125" style="98" customWidth="1"/>
    <col min="13" max="13" width="9.140625" style="94"/>
  </cols>
  <sheetData>
    <row r="1" spans="1:13" ht="24.95" customHeight="1">
      <c r="A1" s="130" t="s">
        <v>689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s="82" customFormat="1" ht="32.25" customHeight="1">
      <c r="A2" s="80"/>
      <c r="B2" s="81" t="s">
        <v>861</v>
      </c>
      <c r="C2" s="135" t="s">
        <v>891</v>
      </c>
      <c r="D2" s="135"/>
      <c r="E2" s="136" t="s">
        <v>892</v>
      </c>
      <c r="F2" s="137"/>
      <c r="G2" s="135" t="s">
        <v>893</v>
      </c>
      <c r="H2" s="135"/>
      <c r="I2" s="136" t="s">
        <v>894</v>
      </c>
      <c r="J2" s="137"/>
      <c r="K2" s="135" t="s">
        <v>871</v>
      </c>
      <c r="L2" s="135"/>
      <c r="M2" s="118"/>
    </row>
    <row r="3" spans="1:13" ht="24.95" customHeight="1">
      <c r="A3" s="61"/>
      <c r="B3" s="6" t="s">
        <v>874</v>
      </c>
      <c r="C3" s="83" t="s">
        <v>895</v>
      </c>
      <c r="D3" s="64" t="s">
        <v>862</v>
      </c>
      <c r="E3" s="83" t="s">
        <v>895</v>
      </c>
      <c r="F3" s="64" t="s">
        <v>862</v>
      </c>
      <c r="G3" s="83" t="s">
        <v>895</v>
      </c>
      <c r="H3" s="64" t="s">
        <v>862</v>
      </c>
      <c r="I3" s="83" t="s">
        <v>895</v>
      </c>
      <c r="J3" s="64" t="s">
        <v>862</v>
      </c>
      <c r="K3" s="83" t="s">
        <v>895</v>
      </c>
      <c r="L3" s="100" t="s">
        <v>862</v>
      </c>
      <c r="M3" s="104"/>
    </row>
    <row r="4" spans="1:13" ht="24.95" customHeight="1">
      <c r="A4" s="61"/>
      <c r="B4" s="66" t="s">
        <v>863</v>
      </c>
      <c r="C4" s="67">
        <v>21</v>
      </c>
      <c r="D4" s="93" t="s">
        <v>899</v>
      </c>
      <c r="E4" s="67">
        <v>26</v>
      </c>
      <c r="F4" s="93" t="s">
        <v>899</v>
      </c>
      <c r="G4" s="67">
        <v>30</v>
      </c>
      <c r="H4" s="93" t="s">
        <v>899</v>
      </c>
      <c r="I4" s="67">
        <v>15</v>
      </c>
      <c r="J4" s="93" t="s">
        <v>899</v>
      </c>
      <c r="K4" s="67"/>
      <c r="L4" s="68" t="s">
        <v>899</v>
      </c>
      <c r="M4" s="68" t="s">
        <v>864</v>
      </c>
    </row>
    <row r="5" spans="1:13" s="17" customFormat="1" ht="24.95" customHeight="1">
      <c r="A5" s="77" t="s">
        <v>500</v>
      </c>
      <c r="B5" s="78" t="s">
        <v>495</v>
      </c>
      <c r="C5" s="78"/>
      <c r="D5" s="102"/>
      <c r="E5" s="78"/>
      <c r="F5" s="115"/>
      <c r="G5" s="86"/>
      <c r="H5" s="115"/>
      <c r="I5" s="86"/>
      <c r="J5" s="115"/>
      <c r="K5" s="76"/>
      <c r="L5" s="116"/>
      <c r="M5" s="115"/>
    </row>
    <row r="6" spans="1:13" s="27" customFormat="1" ht="24.95" customHeight="1">
      <c r="A6" s="23">
        <v>1</v>
      </c>
      <c r="B6" s="35" t="s">
        <v>317</v>
      </c>
      <c r="C6" s="36">
        <v>12</v>
      </c>
      <c r="D6" s="113">
        <f>C6/21</f>
        <v>0.5714285714285714</v>
      </c>
      <c r="E6" s="36">
        <v>14</v>
      </c>
      <c r="F6" s="99">
        <f>E6/26</f>
        <v>0.53846153846153844</v>
      </c>
      <c r="G6" s="28">
        <v>16</v>
      </c>
      <c r="H6" s="99">
        <f>G6/30</f>
        <v>0.53333333333333333</v>
      </c>
      <c r="I6" s="28">
        <v>1</v>
      </c>
      <c r="J6" s="99">
        <f>I6/15</f>
        <v>6.6666666666666666E-2</v>
      </c>
      <c r="K6" s="26"/>
      <c r="L6" s="96"/>
      <c r="M6" s="99">
        <f>SUM(D6+F6+H6+J6)/4</f>
        <v>0.42747252747252745</v>
      </c>
    </row>
    <row r="7" spans="1:13" s="27" customFormat="1" ht="24.95" customHeight="1">
      <c r="A7" s="23">
        <v>2</v>
      </c>
      <c r="B7" s="35" t="s">
        <v>318</v>
      </c>
      <c r="C7" s="36">
        <v>10</v>
      </c>
      <c r="D7" s="113">
        <f t="shared" ref="D7:D35" si="0">C7/21</f>
        <v>0.47619047619047616</v>
      </c>
      <c r="E7" s="36">
        <v>12</v>
      </c>
      <c r="F7" s="99">
        <f t="shared" ref="F7:F35" si="1">E7/26</f>
        <v>0.46153846153846156</v>
      </c>
      <c r="G7" s="28">
        <v>13</v>
      </c>
      <c r="H7" s="99">
        <f t="shared" ref="H7:H35" si="2">G7/30</f>
        <v>0.43333333333333335</v>
      </c>
      <c r="I7" s="28">
        <v>0</v>
      </c>
      <c r="J7" s="99">
        <f t="shared" ref="J7:J35" si="3">I7/15</f>
        <v>0</v>
      </c>
      <c r="K7" s="26"/>
      <c r="L7" s="96"/>
      <c r="M7" s="99">
        <f t="shared" ref="M7:M35" si="4">SUM(D7+F7+H7+J7)/4</f>
        <v>0.34276556776556777</v>
      </c>
    </row>
    <row r="8" spans="1:13" s="27" customFormat="1" ht="24.95" customHeight="1">
      <c r="A8" s="23">
        <v>3</v>
      </c>
      <c r="B8" s="35" t="s">
        <v>319</v>
      </c>
      <c r="C8" s="36">
        <v>17</v>
      </c>
      <c r="D8" s="113">
        <f t="shared" si="0"/>
        <v>0.80952380952380953</v>
      </c>
      <c r="E8" s="36">
        <v>17</v>
      </c>
      <c r="F8" s="99">
        <f t="shared" si="1"/>
        <v>0.65384615384615385</v>
      </c>
      <c r="G8" s="28">
        <v>24</v>
      </c>
      <c r="H8" s="99">
        <f t="shared" si="2"/>
        <v>0.8</v>
      </c>
      <c r="I8" s="28">
        <v>10</v>
      </c>
      <c r="J8" s="99">
        <f t="shared" si="3"/>
        <v>0.66666666666666663</v>
      </c>
      <c r="K8" s="26"/>
      <c r="L8" s="96"/>
      <c r="M8" s="99">
        <f t="shared" si="4"/>
        <v>0.73250915750915746</v>
      </c>
    </row>
    <row r="9" spans="1:13" s="27" customFormat="1" ht="24.95" customHeight="1">
      <c r="A9" s="23">
        <v>4</v>
      </c>
      <c r="B9" s="35" t="s">
        <v>320</v>
      </c>
      <c r="C9" s="36">
        <v>12</v>
      </c>
      <c r="D9" s="113">
        <f t="shared" si="0"/>
        <v>0.5714285714285714</v>
      </c>
      <c r="E9" s="36">
        <v>14</v>
      </c>
      <c r="F9" s="99">
        <f t="shared" si="1"/>
        <v>0.53846153846153844</v>
      </c>
      <c r="G9" s="28">
        <v>15</v>
      </c>
      <c r="H9" s="99">
        <f t="shared" si="2"/>
        <v>0.5</v>
      </c>
      <c r="I9" s="28">
        <v>0</v>
      </c>
      <c r="J9" s="99">
        <f t="shared" si="3"/>
        <v>0</v>
      </c>
      <c r="K9" s="26"/>
      <c r="L9" s="96"/>
      <c r="M9" s="99">
        <f t="shared" si="4"/>
        <v>0.40247252747252749</v>
      </c>
    </row>
    <row r="10" spans="1:13" s="27" customFormat="1" ht="24.95" customHeight="1">
      <c r="A10" s="23">
        <v>5</v>
      </c>
      <c r="B10" s="35" t="s">
        <v>321</v>
      </c>
      <c r="C10" s="36">
        <v>5</v>
      </c>
      <c r="D10" s="113">
        <f t="shared" si="0"/>
        <v>0.23809523809523808</v>
      </c>
      <c r="E10" s="36">
        <v>8</v>
      </c>
      <c r="F10" s="99">
        <f t="shared" si="1"/>
        <v>0.30769230769230771</v>
      </c>
      <c r="G10" s="28">
        <v>10</v>
      </c>
      <c r="H10" s="99">
        <f t="shared" si="2"/>
        <v>0.33333333333333331</v>
      </c>
      <c r="I10" s="28">
        <v>1</v>
      </c>
      <c r="J10" s="99">
        <f t="shared" si="3"/>
        <v>6.6666666666666666E-2</v>
      </c>
      <c r="K10" s="26"/>
      <c r="L10" s="96"/>
      <c r="M10" s="99">
        <f t="shared" si="4"/>
        <v>0.23644688644688644</v>
      </c>
    </row>
    <row r="11" spans="1:13" s="27" customFormat="1" ht="24.95" customHeight="1">
      <c r="A11" s="23">
        <v>6</v>
      </c>
      <c r="B11" s="35" t="s">
        <v>322</v>
      </c>
      <c r="C11" s="36">
        <v>11</v>
      </c>
      <c r="D11" s="113">
        <f t="shared" si="0"/>
        <v>0.52380952380952384</v>
      </c>
      <c r="E11" s="36">
        <v>16</v>
      </c>
      <c r="F11" s="99">
        <f t="shared" si="1"/>
        <v>0.61538461538461542</v>
      </c>
      <c r="G11" s="28">
        <v>17</v>
      </c>
      <c r="H11" s="99">
        <f t="shared" si="2"/>
        <v>0.56666666666666665</v>
      </c>
      <c r="I11" s="28">
        <v>7</v>
      </c>
      <c r="J11" s="99">
        <f t="shared" si="3"/>
        <v>0.46666666666666667</v>
      </c>
      <c r="K11" s="26"/>
      <c r="L11" s="96"/>
      <c r="M11" s="99">
        <f t="shared" si="4"/>
        <v>0.54313186813186809</v>
      </c>
    </row>
    <row r="12" spans="1:13" ht="24.95" customHeight="1">
      <c r="A12" s="2">
        <v>7</v>
      </c>
      <c r="B12" s="12" t="s">
        <v>132</v>
      </c>
      <c r="C12" s="79">
        <v>12</v>
      </c>
      <c r="D12" s="113">
        <f t="shared" si="0"/>
        <v>0.5714285714285714</v>
      </c>
      <c r="E12" s="79">
        <v>16</v>
      </c>
      <c r="F12" s="99">
        <f t="shared" si="1"/>
        <v>0.61538461538461542</v>
      </c>
      <c r="G12" s="3">
        <v>17</v>
      </c>
      <c r="H12" s="99">
        <f t="shared" si="2"/>
        <v>0.56666666666666665</v>
      </c>
      <c r="I12" s="3">
        <v>5</v>
      </c>
      <c r="J12" s="99">
        <f t="shared" si="3"/>
        <v>0.33333333333333331</v>
      </c>
      <c r="K12" s="4"/>
      <c r="L12" s="97"/>
      <c r="M12" s="99">
        <f t="shared" si="4"/>
        <v>0.52170329670329674</v>
      </c>
    </row>
    <row r="13" spans="1:13" ht="24.95" customHeight="1">
      <c r="A13" s="2">
        <v>8</v>
      </c>
      <c r="B13" s="12" t="s">
        <v>323</v>
      </c>
      <c r="C13" s="79">
        <v>7</v>
      </c>
      <c r="D13" s="113">
        <f t="shared" si="0"/>
        <v>0.33333333333333331</v>
      </c>
      <c r="E13" s="79">
        <v>11</v>
      </c>
      <c r="F13" s="99">
        <f t="shared" si="1"/>
        <v>0.42307692307692307</v>
      </c>
      <c r="G13" s="3">
        <v>10</v>
      </c>
      <c r="H13" s="99">
        <f t="shared" si="2"/>
        <v>0.33333333333333331</v>
      </c>
      <c r="I13" s="3">
        <v>0</v>
      </c>
      <c r="J13" s="99">
        <f t="shared" si="3"/>
        <v>0</v>
      </c>
      <c r="K13" s="4"/>
      <c r="L13" s="97"/>
      <c r="M13" s="99">
        <f t="shared" si="4"/>
        <v>0.27243589743589741</v>
      </c>
    </row>
    <row r="14" spans="1:13" ht="24.95" customHeight="1">
      <c r="A14" s="2">
        <v>9</v>
      </c>
      <c r="B14" s="12" t="s">
        <v>324</v>
      </c>
      <c r="C14" s="79">
        <v>9</v>
      </c>
      <c r="D14" s="113">
        <f t="shared" si="0"/>
        <v>0.42857142857142855</v>
      </c>
      <c r="E14" s="79">
        <v>14</v>
      </c>
      <c r="F14" s="99">
        <f t="shared" si="1"/>
        <v>0.53846153846153844</v>
      </c>
      <c r="G14" s="3">
        <v>17</v>
      </c>
      <c r="H14" s="99">
        <f t="shared" si="2"/>
        <v>0.56666666666666665</v>
      </c>
      <c r="I14" s="3">
        <v>6</v>
      </c>
      <c r="J14" s="99">
        <f t="shared" si="3"/>
        <v>0.4</v>
      </c>
      <c r="K14" s="4"/>
      <c r="L14" s="97"/>
      <c r="M14" s="99">
        <f t="shared" si="4"/>
        <v>0.48342490842490837</v>
      </c>
    </row>
    <row r="15" spans="1:13" ht="24.95" customHeight="1">
      <c r="A15" s="2">
        <v>10</v>
      </c>
      <c r="B15" s="12" t="s">
        <v>325</v>
      </c>
      <c r="C15" s="79">
        <v>4</v>
      </c>
      <c r="D15" s="113">
        <f t="shared" si="0"/>
        <v>0.19047619047619047</v>
      </c>
      <c r="E15" s="79">
        <v>12</v>
      </c>
      <c r="F15" s="99">
        <f t="shared" si="1"/>
        <v>0.46153846153846156</v>
      </c>
      <c r="G15" s="3">
        <v>13</v>
      </c>
      <c r="H15" s="99">
        <f t="shared" si="2"/>
        <v>0.43333333333333335</v>
      </c>
      <c r="I15" s="3">
        <v>3</v>
      </c>
      <c r="J15" s="99">
        <f t="shared" si="3"/>
        <v>0.2</v>
      </c>
      <c r="K15" s="4"/>
      <c r="L15" s="97"/>
      <c r="M15" s="99">
        <f t="shared" si="4"/>
        <v>0.32133699633699636</v>
      </c>
    </row>
    <row r="16" spans="1:13" ht="24.95" customHeight="1">
      <c r="A16" s="2">
        <v>11</v>
      </c>
      <c r="B16" s="12" t="s">
        <v>326</v>
      </c>
      <c r="C16" s="79">
        <v>9</v>
      </c>
      <c r="D16" s="113">
        <f t="shared" si="0"/>
        <v>0.42857142857142855</v>
      </c>
      <c r="E16" s="79">
        <v>13</v>
      </c>
      <c r="F16" s="99">
        <f t="shared" si="1"/>
        <v>0.5</v>
      </c>
      <c r="G16" s="3">
        <v>15</v>
      </c>
      <c r="H16" s="99">
        <f t="shared" si="2"/>
        <v>0.5</v>
      </c>
      <c r="I16" s="3">
        <v>5</v>
      </c>
      <c r="J16" s="99">
        <f t="shared" si="3"/>
        <v>0.33333333333333331</v>
      </c>
      <c r="K16" s="4"/>
      <c r="L16" s="97"/>
      <c r="M16" s="99">
        <f t="shared" si="4"/>
        <v>0.44047619047619047</v>
      </c>
    </row>
    <row r="17" spans="1:13" ht="24.95" customHeight="1">
      <c r="A17" s="2">
        <v>12</v>
      </c>
      <c r="B17" s="12" t="s">
        <v>327</v>
      </c>
      <c r="C17" s="79">
        <v>12</v>
      </c>
      <c r="D17" s="113">
        <f t="shared" si="0"/>
        <v>0.5714285714285714</v>
      </c>
      <c r="E17" s="79">
        <v>14</v>
      </c>
      <c r="F17" s="99">
        <f t="shared" si="1"/>
        <v>0.53846153846153844</v>
      </c>
      <c r="G17" s="3">
        <v>15</v>
      </c>
      <c r="H17" s="99">
        <f t="shared" si="2"/>
        <v>0.5</v>
      </c>
      <c r="I17" s="3">
        <v>1</v>
      </c>
      <c r="J17" s="99">
        <f t="shared" si="3"/>
        <v>6.6666666666666666E-2</v>
      </c>
      <c r="K17" s="4"/>
      <c r="L17" s="97"/>
      <c r="M17" s="99">
        <f t="shared" si="4"/>
        <v>0.41913919413919415</v>
      </c>
    </row>
    <row r="18" spans="1:13" ht="24.95" customHeight="1">
      <c r="A18" s="2">
        <v>13</v>
      </c>
      <c r="B18" s="12" t="s">
        <v>328</v>
      </c>
      <c r="C18" s="79">
        <v>19</v>
      </c>
      <c r="D18" s="113">
        <f t="shared" si="0"/>
        <v>0.90476190476190477</v>
      </c>
      <c r="E18" s="79">
        <v>21</v>
      </c>
      <c r="F18" s="99">
        <f t="shared" si="1"/>
        <v>0.80769230769230771</v>
      </c>
      <c r="G18" s="3">
        <v>17</v>
      </c>
      <c r="H18" s="99">
        <f t="shared" si="2"/>
        <v>0.56666666666666665</v>
      </c>
      <c r="I18" s="3">
        <v>6</v>
      </c>
      <c r="J18" s="99">
        <f t="shared" si="3"/>
        <v>0.4</v>
      </c>
      <c r="K18" s="4"/>
      <c r="L18" s="97"/>
      <c r="M18" s="99">
        <f t="shared" si="4"/>
        <v>0.66978021978021973</v>
      </c>
    </row>
    <row r="19" spans="1:13" ht="24.95" customHeight="1">
      <c r="A19" s="2">
        <v>14</v>
      </c>
      <c r="B19" s="12" t="s">
        <v>329</v>
      </c>
      <c r="C19" s="79">
        <v>8</v>
      </c>
      <c r="D19" s="113">
        <f t="shared" si="0"/>
        <v>0.38095238095238093</v>
      </c>
      <c r="E19" s="79">
        <v>13</v>
      </c>
      <c r="F19" s="99">
        <f t="shared" si="1"/>
        <v>0.5</v>
      </c>
      <c r="G19" s="3">
        <v>15</v>
      </c>
      <c r="H19" s="99">
        <f t="shared" si="2"/>
        <v>0.5</v>
      </c>
      <c r="I19" s="3">
        <v>2</v>
      </c>
      <c r="J19" s="99">
        <f t="shared" si="3"/>
        <v>0.13333333333333333</v>
      </c>
      <c r="K19" s="4"/>
      <c r="L19" s="97"/>
      <c r="M19" s="99">
        <f t="shared" si="4"/>
        <v>0.37857142857142856</v>
      </c>
    </row>
    <row r="20" spans="1:13" ht="24.95" customHeight="1">
      <c r="A20" s="2">
        <v>15</v>
      </c>
      <c r="B20" s="12" t="s">
        <v>330</v>
      </c>
      <c r="C20" s="79">
        <v>16</v>
      </c>
      <c r="D20" s="113">
        <f t="shared" si="0"/>
        <v>0.76190476190476186</v>
      </c>
      <c r="E20" s="79">
        <v>18</v>
      </c>
      <c r="F20" s="99">
        <f t="shared" si="1"/>
        <v>0.69230769230769229</v>
      </c>
      <c r="G20" s="3">
        <v>19</v>
      </c>
      <c r="H20" s="99">
        <f t="shared" si="2"/>
        <v>0.6333333333333333</v>
      </c>
      <c r="I20" s="3">
        <v>1</v>
      </c>
      <c r="J20" s="99">
        <f t="shared" si="3"/>
        <v>6.6666666666666666E-2</v>
      </c>
      <c r="K20" s="4"/>
      <c r="L20" s="97"/>
      <c r="M20" s="99">
        <f t="shared" si="4"/>
        <v>0.53855311355311353</v>
      </c>
    </row>
    <row r="21" spans="1:13" ht="24.95" customHeight="1">
      <c r="A21" s="2">
        <v>16</v>
      </c>
      <c r="B21" s="12" t="s">
        <v>331</v>
      </c>
      <c r="C21" s="79">
        <v>16</v>
      </c>
      <c r="D21" s="113">
        <f t="shared" si="0"/>
        <v>0.76190476190476186</v>
      </c>
      <c r="E21" s="79">
        <v>21</v>
      </c>
      <c r="F21" s="99">
        <f t="shared" si="1"/>
        <v>0.80769230769230771</v>
      </c>
      <c r="G21" s="3">
        <v>23</v>
      </c>
      <c r="H21" s="99">
        <f t="shared" si="2"/>
        <v>0.76666666666666672</v>
      </c>
      <c r="I21" s="3">
        <v>11</v>
      </c>
      <c r="J21" s="99">
        <f t="shared" si="3"/>
        <v>0.73333333333333328</v>
      </c>
      <c r="K21" s="4"/>
      <c r="L21" s="97"/>
      <c r="M21" s="99">
        <f t="shared" si="4"/>
        <v>0.76739926739926745</v>
      </c>
    </row>
    <row r="22" spans="1:13" ht="24.95" customHeight="1">
      <c r="A22" s="2">
        <v>17</v>
      </c>
      <c r="B22" s="12" t="s">
        <v>332</v>
      </c>
      <c r="C22" s="79">
        <v>8</v>
      </c>
      <c r="D22" s="113">
        <f t="shared" si="0"/>
        <v>0.38095238095238093</v>
      </c>
      <c r="E22" s="79">
        <v>10</v>
      </c>
      <c r="F22" s="99">
        <f t="shared" si="1"/>
        <v>0.38461538461538464</v>
      </c>
      <c r="G22" s="3">
        <v>17</v>
      </c>
      <c r="H22" s="99">
        <f t="shared" si="2"/>
        <v>0.56666666666666665</v>
      </c>
      <c r="I22" s="3">
        <v>3</v>
      </c>
      <c r="J22" s="99">
        <f t="shared" si="3"/>
        <v>0.2</v>
      </c>
      <c r="K22" s="4"/>
      <c r="L22" s="97"/>
      <c r="M22" s="99">
        <f t="shared" si="4"/>
        <v>0.38305860805860803</v>
      </c>
    </row>
    <row r="23" spans="1:13" ht="24.95" customHeight="1">
      <c r="A23" s="2">
        <v>18</v>
      </c>
      <c r="B23" s="12" t="s">
        <v>333</v>
      </c>
      <c r="C23" s="79">
        <v>8</v>
      </c>
      <c r="D23" s="113">
        <f t="shared" si="0"/>
        <v>0.38095238095238093</v>
      </c>
      <c r="E23" s="79">
        <v>11</v>
      </c>
      <c r="F23" s="99">
        <f t="shared" si="1"/>
        <v>0.42307692307692307</v>
      </c>
      <c r="G23" s="3">
        <v>14</v>
      </c>
      <c r="H23" s="99">
        <f t="shared" si="2"/>
        <v>0.46666666666666667</v>
      </c>
      <c r="I23" s="3">
        <v>4</v>
      </c>
      <c r="J23" s="99">
        <f t="shared" si="3"/>
        <v>0.26666666666666666</v>
      </c>
      <c r="K23" s="4"/>
      <c r="L23" s="97"/>
      <c r="M23" s="99">
        <f t="shared" si="4"/>
        <v>0.38434065934065931</v>
      </c>
    </row>
    <row r="24" spans="1:13" ht="24.95" customHeight="1">
      <c r="A24" s="2">
        <v>19</v>
      </c>
      <c r="B24" s="12" t="s">
        <v>334</v>
      </c>
      <c r="C24" s="79">
        <v>10</v>
      </c>
      <c r="D24" s="113">
        <f t="shared" si="0"/>
        <v>0.47619047619047616</v>
      </c>
      <c r="E24" s="79">
        <v>12</v>
      </c>
      <c r="F24" s="99">
        <f t="shared" si="1"/>
        <v>0.46153846153846156</v>
      </c>
      <c r="G24" s="3">
        <v>13</v>
      </c>
      <c r="H24" s="99">
        <f t="shared" si="2"/>
        <v>0.43333333333333335</v>
      </c>
      <c r="I24" s="3">
        <v>0</v>
      </c>
      <c r="J24" s="99">
        <f t="shared" si="3"/>
        <v>0</v>
      </c>
      <c r="K24" s="4"/>
      <c r="L24" s="97"/>
      <c r="M24" s="99">
        <f t="shared" si="4"/>
        <v>0.34276556776556777</v>
      </c>
    </row>
    <row r="25" spans="1:13" ht="24.95" customHeight="1">
      <c r="A25" s="2">
        <v>20</v>
      </c>
      <c r="B25" s="12" t="s">
        <v>335</v>
      </c>
      <c r="C25" s="79">
        <v>9</v>
      </c>
      <c r="D25" s="113">
        <f t="shared" si="0"/>
        <v>0.42857142857142855</v>
      </c>
      <c r="E25" s="79">
        <v>9</v>
      </c>
      <c r="F25" s="99">
        <f t="shared" si="1"/>
        <v>0.34615384615384615</v>
      </c>
      <c r="G25" s="3">
        <v>13</v>
      </c>
      <c r="H25" s="99">
        <f t="shared" si="2"/>
        <v>0.43333333333333335</v>
      </c>
      <c r="I25" s="3">
        <v>3</v>
      </c>
      <c r="J25" s="99">
        <f t="shared" si="3"/>
        <v>0.2</v>
      </c>
      <c r="K25" s="4"/>
      <c r="L25" s="97"/>
      <c r="M25" s="99">
        <f t="shared" si="4"/>
        <v>0.35201465201465199</v>
      </c>
    </row>
    <row r="26" spans="1:13" ht="24.95" customHeight="1">
      <c r="A26" s="2">
        <v>21</v>
      </c>
      <c r="B26" s="12" t="s">
        <v>336</v>
      </c>
      <c r="C26" s="79">
        <v>11</v>
      </c>
      <c r="D26" s="113">
        <f t="shared" si="0"/>
        <v>0.52380952380952384</v>
      </c>
      <c r="E26" s="79">
        <v>14</v>
      </c>
      <c r="F26" s="99">
        <f t="shared" si="1"/>
        <v>0.53846153846153844</v>
      </c>
      <c r="G26" s="3">
        <v>18</v>
      </c>
      <c r="H26" s="99">
        <f t="shared" si="2"/>
        <v>0.6</v>
      </c>
      <c r="I26" s="3">
        <v>7</v>
      </c>
      <c r="J26" s="99">
        <f t="shared" si="3"/>
        <v>0.46666666666666667</v>
      </c>
      <c r="K26" s="4"/>
      <c r="L26" s="97"/>
      <c r="M26" s="99">
        <f t="shared" si="4"/>
        <v>0.53223443223443223</v>
      </c>
    </row>
    <row r="27" spans="1:13" ht="24.95" customHeight="1">
      <c r="A27" s="2">
        <v>22</v>
      </c>
      <c r="B27" s="12" t="s">
        <v>337</v>
      </c>
      <c r="C27" s="79">
        <v>10</v>
      </c>
      <c r="D27" s="113">
        <f t="shared" si="0"/>
        <v>0.47619047619047616</v>
      </c>
      <c r="E27" s="79">
        <v>13</v>
      </c>
      <c r="F27" s="99">
        <f t="shared" si="1"/>
        <v>0.5</v>
      </c>
      <c r="G27" s="3">
        <v>14</v>
      </c>
      <c r="H27" s="99">
        <f t="shared" si="2"/>
        <v>0.46666666666666667</v>
      </c>
      <c r="I27" s="3">
        <v>4</v>
      </c>
      <c r="J27" s="99">
        <f t="shared" si="3"/>
        <v>0.26666666666666666</v>
      </c>
      <c r="K27" s="4"/>
      <c r="L27" s="97"/>
      <c r="M27" s="99">
        <f t="shared" si="4"/>
        <v>0.42738095238095236</v>
      </c>
    </row>
    <row r="28" spans="1:13" ht="24.95" customHeight="1">
      <c r="A28" s="2">
        <v>23</v>
      </c>
      <c r="B28" s="12" t="s">
        <v>338</v>
      </c>
      <c r="C28" s="79">
        <v>12</v>
      </c>
      <c r="D28" s="113">
        <f t="shared" si="0"/>
        <v>0.5714285714285714</v>
      </c>
      <c r="E28" s="79">
        <v>14</v>
      </c>
      <c r="F28" s="99">
        <f t="shared" si="1"/>
        <v>0.53846153846153844</v>
      </c>
      <c r="G28" s="3">
        <v>15</v>
      </c>
      <c r="H28" s="99">
        <f t="shared" si="2"/>
        <v>0.5</v>
      </c>
      <c r="I28" s="3">
        <v>1</v>
      </c>
      <c r="J28" s="99">
        <f t="shared" si="3"/>
        <v>6.6666666666666666E-2</v>
      </c>
      <c r="K28" s="4"/>
      <c r="L28" s="97"/>
      <c r="M28" s="99">
        <f t="shared" si="4"/>
        <v>0.41913919413919415</v>
      </c>
    </row>
    <row r="29" spans="1:13" ht="24.95" customHeight="1">
      <c r="A29" s="2">
        <v>24</v>
      </c>
      <c r="B29" s="12" t="s">
        <v>339</v>
      </c>
      <c r="C29" s="79">
        <v>10</v>
      </c>
      <c r="D29" s="113">
        <f t="shared" si="0"/>
        <v>0.47619047619047616</v>
      </c>
      <c r="E29" s="79">
        <v>14</v>
      </c>
      <c r="F29" s="99">
        <f t="shared" si="1"/>
        <v>0.53846153846153844</v>
      </c>
      <c r="G29" s="3">
        <v>14</v>
      </c>
      <c r="H29" s="99">
        <f t="shared" si="2"/>
        <v>0.46666666666666667</v>
      </c>
      <c r="I29" s="3">
        <v>4</v>
      </c>
      <c r="J29" s="99">
        <f t="shared" si="3"/>
        <v>0.26666666666666666</v>
      </c>
      <c r="K29" s="4"/>
      <c r="L29" s="97"/>
      <c r="M29" s="99">
        <f t="shared" si="4"/>
        <v>0.436996336996337</v>
      </c>
    </row>
    <row r="30" spans="1:13" ht="24.95" customHeight="1">
      <c r="A30" s="2">
        <v>25</v>
      </c>
      <c r="B30" s="12" t="s">
        <v>340</v>
      </c>
      <c r="C30" s="79">
        <v>6</v>
      </c>
      <c r="D30" s="113">
        <f t="shared" si="0"/>
        <v>0.2857142857142857</v>
      </c>
      <c r="E30" s="79">
        <v>7</v>
      </c>
      <c r="F30" s="99">
        <f t="shared" si="1"/>
        <v>0.26923076923076922</v>
      </c>
      <c r="G30" s="3">
        <v>14</v>
      </c>
      <c r="H30" s="99">
        <f t="shared" si="2"/>
        <v>0.46666666666666667</v>
      </c>
      <c r="I30" s="3">
        <v>4</v>
      </c>
      <c r="J30" s="99">
        <f t="shared" si="3"/>
        <v>0.26666666666666666</v>
      </c>
      <c r="K30" s="4"/>
      <c r="L30" s="97"/>
      <c r="M30" s="99">
        <f t="shared" si="4"/>
        <v>0.32206959706959704</v>
      </c>
    </row>
    <row r="31" spans="1:13" ht="24.95" customHeight="1">
      <c r="A31" s="2">
        <v>26</v>
      </c>
      <c r="B31" s="12" t="s">
        <v>341</v>
      </c>
      <c r="C31" s="79">
        <v>5</v>
      </c>
      <c r="D31" s="113">
        <f t="shared" si="0"/>
        <v>0.23809523809523808</v>
      </c>
      <c r="E31" s="79">
        <v>7</v>
      </c>
      <c r="F31" s="99">
        <f t="shared" si="1"/>
        <v>0.26923076923076922</v>
      </c>
      <c r="G31" s="3">
        <v>10</v>
      </c>
      <c r="H31" s="99">
        <f t="shared" si="2"/>
        <v>0.33333333333333331</v>
      </c>
      <c r="I31" s="3">
        <v>0</v>
      </c>
      <c r="J31" s="99">
        <f t="shared" si="3"/>
        <v>0</v>
      </c>
      <c r="K31" s="4"/>
      <c r="L31" s="97"/>
      <c r="M31" s="99">
        <f t="shared" si="4"/>
        <v>0.21016483516483514</v>
      </c>
    </row>
    <row r="32" spans="1:13" ht="24.95" customHeight="1">
      <c r="A32" s="2">
        <v>27</v>
      </c>
      <c r="B32" s="12" t="s">
        <v>342</v>
      </c>
      <c r="C32" s="79">
        <v>1</v>
      </c>
      <c r="D32" s="113">
        <f t="shared" si="0"/>
        <v>4.7619047619047616E-2</v>
      </c>
      <c r="E32" s="79">
        <v>1</v>
      </c>
      <c r="F32" s="99">
        <f t="shared" si="1"/>
        <v>3.8461538461538464E-2</v>
      </c>
      <c r="G32" s="3">
        <v>2</v>
      </c>
      <c r="H32" s="99">
        <f t="shared" si="2"/>
        <v>6.6666666666666666E-2</v>
      </c>
      <c r="I32" s="3">
        <v>0</v>
      </c>
      <c r="J32" s="99">
        <f t="shared" si="3"/>
        <v>0</v>
      </c>
      <c r="K32" s="4"/>
      <c r="L32" s="97"/>
      <c r="M32" s="99">
        <f t="shared" si="4"/>
        <v>3.818681318681319E-2</v>
      </c>
    </row>
    <row r="33" spans="1:13" ht="24.95" customHeight="1">
      <c r="A33" s="2">
        <v>28</v>
      </c>
      <c r="B33" s="12" t="s">
        <v>343</v>
      </c>
      <c r="C33" s="79">
        <v>0</v>
      </c>
      <c r="D33" s="113">
        <f t="shared" si="0"/>
        <v>0</v>
      </c>
      <c r="E33" s="79">
        <v>0</v>
      </c>
      <c r="F33" s="99">
        <f t="shared" si="1"/>
        <v>0</v>
      </c>
      <c r="G33" s="3">
        <v>0</v>
      </c>
      <c r="H33" s="99">
        <f t="shared" si="2"/>
        <v>0</v>
      </c>
      <c r="I33" s="3">
        <v>0</v>
      </c>
      <c r="J33" s="99">
        <f t="shared" si="3"/>
        <v>0</v>
      </c>
      <c r="K33" s="4"/>
      <c r="L33" s="97"/>
      <c r="M33" s="99">
        <f t="shared" si="4"/>
        <v>0</v>
      </c>
    </row>
    <row r="34" spans="1:13" ht="24.95" customHeight="1">
      <c r="A34" s="2">
        <v>29</v>
      </c>
      <c r="B34" s="12" t="s">
        <v>344</v>
      </c>
      <c r="C34" s="79">
        <v>2</v>
      </c>
      <c r="D34" s="113">
        <f t="shared" si="0"/>
        <v>9.5238095238095233E-2</v>
      </c>
      <c r="E34" s="79">
        <v>2</v>
      </c>
      <c r="F34" s="99">
        <f t="shared" si="1"/>
        <v>7.6923076923076927E-2</v>
      </c>
      <c r="G34" s="3">
        <v>2</v>
      </c>
      <c r="H34" s="99">
        <f t="shared" si="2"/>
        <v>6.6666666666666666E-2</v>
      </c>
      <c r="I34" s="3">
        <v>0</v>
      </c>
      <c r="J34" s="99">
        <f t="shared" si="3"/>
        <v>0</v>
      </c>
      <c r="K34" s="4"/>
      <c r="L34" s="97"/>
      <c r="M34" s="99">
        <f t="shared" si="4"/>
        <v>5.9706959706959703E-2</v>
      </c>
    </row>
    <row r="35" spans="1:13" ht="24.95" customHeight="1">
      <c r="A35" s="2">
        <v>30</v>
      </c>
      <c r="B35" s="12" t="s">
        <v>685</v>
      </c>
      <c r="C35" s="79">
        <v>16</v>
      </c>
      <c r="D35" s="113">
        <f t="shared" si="0"/>
        <v>0.76190476190476186</v>
      </c>
      <c r="E35" s="79">
        <v>16</v>
      </c>
      <c r="F35" s="99">
        <f t="shared" si="1"/>
        <v>0.61538461538461542</v>
      </c>
      <c r="G35" s="3">
        <v>18</v>
      </c>
      <c r="H35" s="99">
        <f t="shared" si="2"/>
        <v>0.6</v>
      </c>
      <c r="I35" s="3">
        <v>0</v>
      </c>
      <c r="J35" s="99">
        <f t="shared" si="3"/>
        <v>0</v>
      </c>
      <c r="K35" s="4"/>
      <c r="L35" s="97"/>
      <c r="M35" s="99">
        <f t="shared" si="4"/>
        <v>0.49432234432234434</v>
      </c>
    </row>
    <row r="36" spans="1:13" ht="24.95" customHeight="1">
      <c r="B36" s="119" t="s">
        <v>900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7" right="0.7" top="0.25" bottom="0.25" header="0.3" footer="0.3"/>
  <pageSetup paperSize="9" scale="74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sqref="A1:C1"/>
    </sheetView>
  </sheetViews>
  <sheetFormatPr defaultRowHeight="15"/>
  <cols>
    <col min="1" max="1" width="11.28515625" style="1" customWidth="1"/>
    <col min="2" max="2" width="26.85546875" customWidth="1"/>
    <col min="3" max="3" width="40.5703125" customWidth="1"/>
  </cols>
  <sheetData>
    <row r="1" spans="1:3" ht="30" customHeight="1">
      <c r="A1" s="138" t="s">
        <v>499</v>
      </c>
      <c r="B1" s="138"/>
      <c r="C1" s="138"/>
    </row>
    <row r="2" spans="1:3" s="17" customFormat="1" ht="24.75" customHeight="1">
      <c r="A2" s="15" t="s">
        <v>494</v>
      </c>
      <c r="B2" s="16" t="s">
        <v>495</v>
      </c>
      <c r="C2" s="16" t="s">
        <v>496</v>
      </c>
    </row>
    <row r="3" spans="1:3" ht="24.95" customHeight="1">
      <c r="A3" s="2">
        <v>1</v>
      </c>
      <c r="B3" s="4" t="s">
        <v>395</v>
      </c>
      <c r="C3" s="4"/>
    </row>
    <row r="4" spans="1:3" ht="24.95" customHeight="1">
      <c r="A4" s="2">
        <v>2</v>
      </c>
      <c r="B4" s="4" t="s">
        <v>396</v>
      </c>
      <c r="C4" s="4"/>
    </row>
    <row r="5" spans="1:3" ht="24.95" customHeight="1">
      <c r="A5" s="2">
        <v>3</v>
      </c>
      <c r="B5" s="4" t="s">
        <v>397</v>
      </c>
      <c r="C5" s="4"/>
    </row>
    <row r="6" spans="1:3" ht="24.95" customHeight="1">
      <c r="A6" s="2">
        <v>4</v>
      </c>
      <c r="B6" s="4" t="s">
        <v>398</v>
      </c>
      <c r="C6" s="4"/>
    </row>
    <row r="7" spans="1:3" ht="24.95" customHeight="1">
      <c r="A7" s="2">
        <v>5</v>
      </c>
      <c r="B7" s="4" t="s">
        <v>399</v>
      </c>
      <c r="C7" s="4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32"/>
  <sheetViews>
    <sheetView topLeftCell="A19" workbookViewId="0">
      <selection sqref="A1:C1"/>
    </sheetView>
  </sheetViews>
  <sheetFormatPr defaultRowHeight="15"/>
  <cols>
    <col min="1" max="1" width="10.7109375" style="1" customWidth="1"/>
    <col min="2" max="2" width="28.7109375" style="11" customWidth="1"/>
    <col min="3" max="3" width="40.5703125" customWidth="1"/>
  </cols>
  <sheetData>
    <row r="1" spans="1:3" ht="21">
      <c r="A1" s="139" t="s">
        <v>498</v>
      </c>
      <c r="B1" s="139"/>
      <c r="C1" s="139"/>
    </row>
    <row r="2" spans="1:3" ht="22.5" customHeight="1">
      <c r="A2" s="15" t="s">
        <v>494</v>
      </c>
      <c r="B2" s="16" t="s">
        <v>495</v>
      </c>
      <c r="C2" s="16" t="s">
        <v>496</v>
      </c>
    </row>
    <row r="3" spans="1:3" ht="24.95" customHeight="1">
      <c r="A3" s="2">
        <v>1</v>
      </c>
      <c r="B3" s="12" t="s">
        <v>371</v>
      </c>
      <c r="C3" s="4"/>
    </row>
    <row r="4" spans="1:3" ht="24.95" customHeight="1">
      <c r="A4" s="2">
        <v>2</v>
      </c>
      <c r="B4" s="12" t="s">
        <v>372</v>
      </c>
      <c r="C4" s="4"/>
    </row>
    <row r="5" spans="1:3" ht="24.95" customHeight="1">
      <c r="A5" s="2">
        <v>3</v>
      </c>
      <c r="B5" s="12" t="s">
        <v>373</v>
      </c>
      <c r="C5" s="4"/>
    </row>
    <row r="6" spans="1:3" ht="24.95" customHeight="1">
      <c r="A6" s="2">
        <v>4</v>
      </c>
      <c r="B6" s="12" t="s">
        <v>374</v>
      </c>
      <c r="C6" s="4"/>
    </row>
    <row r="7" spans="1:3" ht="24.95" customHeight="1">
      <c r="A7" s="2">
        <v>5</v>
      </c>
      <c r="B7" s="12" t="s">
        <v>375</v>
      </c>
      <c r="C7" s="4"/>
    </row>
    <row r="8" spans="1:3" ht="24.95" customHeight="1">
      <c r="A8" s="2">
        <v>6</v>
      </c>
      <c r="B8" s="12" t="s">
        <v>376</v>
      </c>
      <c r="C8" s="4"/>
    </row>
    <row r="9" spans="1:3" ht="24.95" customHeight="1">
      <c r="A9" s="2">
        <v>7</v>
      </c>
      <c r="B9" s="12" t="s">
        <v>377</v>
      </c>
      <c r="C9" s="4"/>
    </row>
    <row r="10" spans="1:3" ht="24.95" customHeight="1">
      <c r="A10" s="2">
        <v>8</v>
      </c>
      <c r="B10" s="12" t="s">
        <v>378</v>
      </c>
      <c r="C10" s="4"/>
    </row>
    <row r="11" spans="1:3" ht="24.95" customHeight="1">
      <c r="A11" s="2">
        <v>9</v>
      </c>
      <c r="B11" s="12" t="s">
        <v>379</v>
      </c>
      <c r="C11" s="4"/>
    </row>
    <row r="12" spans="1:3" ht="24.95" customHeight="1">
      <c r="A12" s="2">
        <v>10</v>
      </c>
      <c r="B12" s="12" t="s">
        <v>380</v>
      </c>
      <c r="C12" s="4"/>
    </row>
    <row r="13" spans="1:3" ht="24.95" customHeight="1">
      <c r="A13" s="2">
        <v>11</v>
      </c>
      <c r="B13" s="12" t="s">
        <v>381</v>
      </c>
      <c r="C13" s="4"/>
    </row>
    <row r="14" spans="1:3" ht="24.95" customHeight="1">
      <c r="A14" s="2">
        <v>12</v>
      </c>
      <c r="B14" s="12" t="s">
        <v>382</v>
      </c>
      <c r="C14" s="4"/>
    </row>
    <row r="15" spans="1:3" ht="24.95" customHeight="1">
      <c r="A15" s="2">
        <v>13</v>
      </c>
      <c r="B15" s="12" t="s">
        <v>383</v>
      </c>
      <c r="C15" s="4"/>
    </row>
    <row r="16" spans="1:3" ht="24.95" customHeight="1">
      <c r="A16" s="2">
        <v>14</v>
      </c>
      <c r="B16" s="12" t="s">
        <v>384</v>
      </c>
      <c r="C16" s="4"/>
    </row>
    <row r="17" spans="1:3" ht="24.95" customHeight="1">
      <c r="A17" s="2">
        <v>15</v>
      </c>
      <c r="B17" s="12" t="s">
        <v>385</v>
      </c>
      <c r="C17" s="4"/>
    </row>
    <row r="18" spans="1:3" ht="24.95" customHeight="1">
      <c r="A18" s="2">
        <v>16</v>
      </c>
      <c r="B18" s="12" t="s">
        <v>386</v>
      </c>
      <c r="C18" s="4"/>
    </row>
    <row r="19" spans="1:3" ht="24.95" customHeight="1">
      <c r="A19" s="2">
        <v>17</v>
      </c>
      <c r="B19" s="12" t="s">
        <v>387</v>
      </c>
      <c r="C19" s="4"/>
    </row>
    <row r="20" spans="1:3" ht="24.95" customHeight="1">
      <c r="A20" s="2">
        <v>18</v>
      </c>
      <c r="B20" s="12" t="s">
        <v>388</v>
      </c>
      <c r="C20" s="4"/>
    </row>
    <row r="21" spans="1:3" ht="24.95" customHeight="1">
      <c r="A21" s="2">
        <v>19</v>
      </c>
      <c r="B21" s="12" t="s">
        <v>389</v>
      </c>
      <c r="C21" s="4"/>
    </row>
    <row r="22" spans="1:3" ht="24.95" customHeight="1">
      <c r="A22" s="2">
        <v>20</v>
      </c>
      <c r="B22" s="12" t="s">
        <v>390</v>
      </c>
      <c r="C22" s="4"/>
    </row>
    <row r="23" spans="1:3" ht="24.95" customHeight="1">
      <c r="A23" s="2">
        <v>21</v>
      </c>
      <c r="B23" s="12" t="s">
        <v>391</v>
      </c>
      <c r="C23" s="4"/>
    </row>
    <row r="24" spans="1:3" ht="24.95" customHeight="1">
      <c r="A24" s="2">
        <v>22</v>
      </c>
      <c r="B24" s="12" t="s">
        <v>392</v>
      </c>
      <c r="C24" s="4"/>
    </row>
    <row r="25" spans="1:3" ht="24.95" customHeight="1">
      <c r="A25" s="2">
        <v>23</v>
      </c>
      <c r="B25" s="12" t="s">
        <v>393</v>
      </c>
      <c r="C25" s="4"/>
    </row>
    <row r="26" spans="1:3" ht="24.95" customHeight="1">
      <c r="A26" s="2">
        <v>24</v>
      </c>
      <c r="B26" s="12" t="s">
        <v>394</v>
      </c>
      <c r="C26" s="4"/>
    </row>
    <row r="27" spans="1:3" ht="24.95" customHeight="1"/>
    <row r="28" spans="1:3" ht="24.95" customHeight="1"/>
    <row r="29" spans="1:3" ht="24.95" customHeight="1"/>
    <row r="30" spans="1:3" ht="24.95" customHeight="1"/>
    <row r="31" spans="1:3" ht="24.95" customHeight="1"/>
    <row r="32" spans="1:3" ht="24.95" customHeight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1"/>
  <sheetViews>
    <sheetView topLeftCell="A22" workbookViewId="0">
      <selection sqref="A1:C1"/>
    </sheetView>
  </sheetViews>
  <sheetFormatPr defaultRowHeight="15"/>
  <cols>
    <col min="1" max="1" width="10.42578125" style="1" customWidth="1"/>
    <col min="2" max="2" width="25.5703125" style="11" customWidth="1"/>
    <col min="3" max="3" width="38.28515625" customWidth="1"/>
  </cols>
  <sheetData>
    <row r="1" spans="1:5" ht="21">
      <c r="A1" s="139" t="s">
        <v>497</v>
      </c>
      <c r="B1" s="139"/>
      <c r="C1" s="139"/>
    </row>
    <row r="2" spans="1:5" s="17" customFormat="1" ht="17.25" customHeight="1">
      <c r="A2" s="15" t="s">
        <v>494</v>
      </c>
      <c r="B2" s="16" t="s">
        <v>495</v>
      </c>
      <c r="C2" s="16" t="s">
        <v>496</v>
      </c>
    </row>
    <row r="3" spans="1:5" ht="24.95" customHeight="1">
      <c r="A3" s="2">
        <v>1</v>
      </c>
      <c r="B3" s="12" t="s">
        <v>345</v>
      </c>
      <c r="C3" s="4"/>
    </row>
    <row r="4" spans="1:5" ht="24.95" customHeight="1">
      <c r="A4" s="2">
        <v>2</v>
      </c>
      <c r="B4" s="12" t="s">
        <v>346</v>
      </c>
      <c r="C4" s="4"/>
    </row>
    <row r="5" spans="1:5" ht="24.95" customHeight="1">
      <c r="A5" s="2">
        <v>3</v>
      </c>
      <c r="B5" s="12" t="s">
        <v>347</v>
      </c>
      <c r="C5" s="4"/>
    </row>
    <row r="6" spans="1:5" ht="24.95" customHeight="1">
      <c r="A6" s="2">
        <v>4</v>
      </c>
      <c r="B6" s="12" t="s">
        <v>348</v>
      </c>
      <c r="C6" s="4"/>
    </row>
    <row r="7" spans="1:5" ht="24.95" customHeight="1">
      <c r="A7" s="2">
        <v>5</v>
      </c>
      <c r="B7" s="12" t="s">
        <v>349</v>
      </c>
      <c r="C7" s="4"/>
    </row>
    <row r="8" spans="1:5" ht="24.95" customHeight="1">
      <c r="A8" s="2">
        <v>6</v>
      </c>
      <c r="B8" s="12" t="s">
        <v>350</v>
      </c>
      <c r="C8" s="4"/>
    </row>
    <row r="9" spans="1:5" ht="24.95" customHeight="1">
      <c r="A9" s="2">
        <v>7</v>
      </c>
      <c r="B9" s="12" t="s">
        <v>351</v>
      </c>
      <c r="C9" s="4"/>
    </row>
    <row r="10" spans="1:5" ht="24.95" customHeight="1">
      <c r="A10" s="2">
        <v>8</v>
      </c>
      <c r="B10" s="12" t="s">
        <v>352</v>
      </c>
      <c r="C10" s="4"/>
    </row>
    <row r="11" spans="1:5" ht="24.95" customHeight="1">
      <c r="A11" s="2">
        <v>9</v>
      </c>
      <c r="B11" s="12" t="s">
        <v>353</v>
      </c>
      <c r="C11" s="4"/>
      <c r="E11" t="s">
        <v>473</v>
      </c>
    </row>
    <row r="12" spans="1:5" ht="24.95" customHeight="1">
      <c r="A12" s="2">
        <v>10</v>
      </c>
      <c r="B12" s="12" t="s">
        <v>354</v>
      </c>
      <c r="C12" s="4"/>
    </row>
    <row r="13" spans="1:5" ht="24.95" customHeight="1">
      <c r="A13" s="2">
        <v>11</v>
      </c>
      <c r="B13" s="12" t="s">
        <v>355</v>
      </c>
      <c r="C13" s="4"/>
    </row>
    <row r="14" spans="1:5" ht="24.95" customHeight="1">
      <c r="A14" s="2">
        <v>12</v>
      </c>
      <c r="B14" s="12" t="s">
        <v>356</v>
      </c>
      <c r="C14" s="4"/>
    </row>
    <row r="15" spans="1:5" ht="24.95" customHeight="1">
      <c r="A15" s="2">
        <v>13</v>
      </c>
      <c r="B15" s="12" t="s">
        <v>357</v>
      </c>
      <c r="C15" s="4"/>
    </row>
    <row r="16" spans="1:5" ht="24.95" customHeight="1">
      <c r="A16" s="2">
        <v>14</v>
      </c>
      <c r="B16" s="12" t="s">
        <v>358</v>
      </c>
      <c r="C16" s="4"/>
    </row>
    <row r="17" spans="1:3" ht="24.95" customHeight="1">
      <c r="A17" s="2">
        <v>15</v>
      </c>
      <c r="B17" s="12" t="s">
        <v>359</v>
      </c>
      <c r="C17" s="4"/>
    </row>
    <row r="18" spans="1:3" ht="24.95" customHeight="1">
      <c r="A18" s="2">
        <v>16</v>
      </c>
      <c r="B18" s="12" t="s">
        <v>360</v>
      </c>
      <c r="C18" s="4"/>
    </row>
    <row r="19" spans="1:3" ht="24.95" customHeight="1">
      <c r="A19" s="2">
        <v>17</v>
      </c>
      <c r="B19" s="12" t="s">
        <v>361</v>
      </c>
      <c r="C19" s="4"/>
    </row>
    <row r="20" spans="1:3" ht="24.95" customHeight="1">
      <c r="A20" s="2">
        <v>18</v>
      </c>
      <c r="B20" s="12" t="s">
        <v>362</v>
      </c>
      <c r="C20" s="4"/>
    </row>
    <row r="21" spans="1:3" ht="24.95" customHeight="1">
      <c r="A21" s="2">
        <v>19</v>
      </c>
      <c r="B21" s="12" t="s">
        <v>363</v>
      </c>
      <c r="C21" s="4"/>
    </row>
    <row r="22" spans="1:3" ht="24.95" customHeight="1">
      <c r="A22" s="2">
        <v>20</v>
      </c>
      <c r="B22" s="12" t="s">
        <v>364</v>
      </c>
      <c r="C22" s="4"/>
    </row>
    <row r="23" spans="1:3" ht="24.95" customHeight="1">
      <c r="A23" s="2">
        <v>21</v>
      </c>
      <c r="B23" s="12" t="s">
        <v>365</v>
      </c>
      <c r="C23" s="4"/>
    </row>
    <row r="24" spans="1:3" ht="24.95" customHeight="1">
      <c r="A24" s="2">
        <v>22</v>
      </c>
      <c r="B24" s="12" t="s">
        <v>366</v>
      </c>
      <c r="C24" s="4"/>
    </row>
    <row r="25" spans="1:3" ht="24.95" customHeight="1">
      <c r="A25" s="2">
        <v>23</v>
      </c>
      <c r="B25" s="12" t="s">
        <v>367</v>
      </c>
      <c r="C25" s="4"/>
    </row>
    <row r="26" spans="1:3" ht="24.95" customHeight="1">
      <c r="A26" s="2">
        <v>24</v>
      </c>
      <c r="B26" s="12" t="s">
        <v>368</v>
      </c>
      <c r="C26" s="4"/>
    </row>
    <row r="27" spans="1:3" ht="24.95" customHeight="1">
      <c r="A27" s="2">
        <v>25</v>
      </c>
      <c r="B27" s="12" t="s">
        <v>44</v>
      </c>
      <c r="C27" s="4"/>
    </row>
    <row r="28" spans="1:3" ht="24.95" customHeight="1">
      <c r="A28" s="2">
        <v>26</v>
      </c>
      <c r="B28" s="12" t="s">
        <v>369</v>
      </c>
      <c r="C28" s="4"/>
    </row>
    <row r="29" spans="1:3" ht="24.95" customHeight="1">
      <c r="A29" s="2">
        <v>27</v>
      </c>
      <c r="B29" s="12" t="s">
        <v>370</v>
      </c>
      <c r="C29" s="4"/>
    </row>
    <row r="30" spans="1:3" ht="24.95" customHeight="1"/>
    <row r="31" spans="1:3" ht="24.95" customHeight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opLeftCell="A31" workbookViewId="0">
      <selection activeCell="E44" sqref="E44"/>
    </sheetView>
  </sheetViews>
  <sheetFormatPr defaultRowHeight="24.95" customHeight="1"/>
  <cols>
    <col min="1" max="1" width="9.140625" style="30" bestFit="1" customWidth="1"/>
    <col min="2" max="2" width="21.85546875" style="34" bestFit="1" customWidth="1"/>
    <col min="3" max="3" width="6.140625" style="31" customWidth="1"/>
    <col min="4" max="4" width="7.140625" style="101" customWidth="1"/>
    <col min="5" max="5" width="6.7109375" style="27" customWidth="1"/>
    <col min="6" max="6" width="7.42578125" style="101" customWidth="1"/>
    <col min="7" max="7" width="7.7109375" style="27" customWidth="1"/>
    <col min="8" max="8" width="8" style="101" customWidth="1"/>
    <col min="9" max="9" width="7.85546875" style="31" customWidth="1"/>
    <col min="10" max="10" width="7.140625" style="101" customWidth="1"/>
    <col min="11" max="11" width="7.85546875" style="27" customWidth="1"/>
    <col min="12" max="12" width="8" style="101" customWidth="1"/>
    <col min="13" max="13" width="6.140625" style="27" customWidth="1"/>
    <col min="14" max="14" width="6.42578125" style="27" customWidth="1"/>
    <col min="15" max="15" width="9.140625" style="101"/>
    <col min="16" max="16384" width="9.140625" style="27"/>
  </cols>
  <sheetData>
    <row r="1" spans="1:15" ht="24.95" customHeight="1">
      <c r="A1" s="122" t="s">
        <v>837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5" customFormat="1" ht="21">
      <c r="A2" s="62"/>
      <c r="B2" s="6" t="s">
        <v>861</v>
      </c>
      <c r="C2" s="121" t="s">
        <v>865</v>
      </c>
      <c r="D2" s="121"/>
      <c r="E2" s="121" t="s">
        <v>866</v>
      </c>
      <c r="F2" s="121"/>
      <c r="G2" s="121" t="s">
        <v>867</v>
      </c>
      <c r="H2" s="121"/>
      <c r="I2" s="121" t="s">
        <v>870</v>
      </c>
      <c r="J2" s="121"/>
      <c r="K2" s="121" t="s">
        <v>869</v>
      </c>
      <c r="L2" s="121"/>
      <c r="M2" s="121" t="s">
        <v>871</v>
      </c>
      <c r="N2" s="121"/>
      <c r="O2" s="104"/>
    </row>
    <row r="3" spans="1:15" customFormat="1" ht="21">
      <c r="A3" s="62"/>
      <c r="B3" s="6" t="s">
        <v>874</v>
      </c>
      <c r="C3" s="83" t="s">
        <v>895</v>
      </c>
      <c r="D3" s="64" t="s">
        <v>862</v>
      </c>
      <c r="E3" s="83" t="s">
        <v>895</v>
      </c>
      <c r="F3" s="64" t="s">
        <v>862</v>
      </c>
      <c r="G3" s="83" t="s">
        <v>895</v>
      </c>
      <c r="H3" s="64" t="s">
        <v>862</v>
      </c>
      <c r="I3" s="84" t="s">
        <v>895</v>
      </c>
      <c r="J3" s="64" t="s">
        <v>862</v>
      </c>
      <c r="K3" s="83" t="s">
        <v>895</v>
      </c>
      <c r="L3" s="100" t="s">
        <v>862</v>
      </c>
      <c r="M3" s="83" t="s">
        <v>895</v>
      </c>
      <c r="N3" s="54" t="s">
        <v>862</v>
      </c>
      <c r="O3" s="104"/>
    </row>
    <row r="4" spans="1:15" customFormat="1" ht="15">
      <c r="A4" s="65"/>
      <c r="B4" s="66" t="s">
        <v>863</v>
      </c>
      <c r="C4" s="67">
        <v>20</v>
      </c>
      <c r="D4" s="93" t="s">
        <v>899</v>
      </c>
      <c r="E4" s="67">
        <v>24</v>
      </c>
      <c r="F4" s="93" t="s">
        <v>899</v>
      </c>
      <c r="G4" s="67">
        <v>21</v>
      </c>
      <c r="H4" s="93" t="s">
        <v>899</v>
      </c>
      <c r="I4" s="67">
        <v>16</v>
      </c>
      <c r="J4" s="93" t="s">
        <v>899</v>
      </c>
      <c r="K4" s="67">
        <v>26</v>
      </c>
      <c r="L4" s="68" t="s">
        <v>899</v>
      </c>
      <c r="M4" s="67"/>
      <c r="N4" s="43" t="s">
        <v>899</v>
      </c>
      <c r="O4" s="68" t="s">
        <v>864</v>
      </c>
    </row>
    <row r="5" spans="1:15" s="29" customFormat="1" ht="15.75">
      <c r="A5" s="2" t="s">
        <v>494</v>
      </c>
      <c r="B5" s="42" t="s">
        <v>502</v>
      </c>
      <c r="C5" s="16"/>
      <c r="D5" s="91"/>
      <c r="E5" s="40"/>
      <c r="F5" s="102"/>
      <c r="G5" s="78"/>
      <c r="H5" s="102"/>
      <c r="I5" s="78"/>
      <c r="J5" s="102"/>
      <c r="K5" s="78"/>
      <c r="L5" s="102"/>
      <c r="M5" s="72"/>
      <c r="N5" s="72"/>
      <c r="O5" s="102"/>
    </row>
    <row r="6" spans="1:15" ht="24.95" customHeight="1">
      <c r="A6" s="3">
        <v>1</v>
      </c>
      <c r="B6" s="42" t="s">
        <v>527</v>
      </c>
      <c r="C6" s="28">
        <v>18</v>
      </c>
      <c r="D6" s="99">
        <f>C6/20</f>
        <v>0.9</v>
      </c>
      <c r="E6" s="87">
        <v>22</v>
      </c>
      <c r="F6" s="99">
        <f>E6/24</f>
        <v>0.91666666666666663</v>
      </c>
      <c r="G6" s="28">
        <v>18</v>
      </c>
      <c r="H6" s="99">
        <f>G6/21</f>
        <v>0.8571428571428571</v>
      </c>
      <c r="I6" s="28">
        <v>12</v>
      </c>
      <c r="J6" s="99">
        <f>I6/16</f>
        <v>0.75</v>
      </c>
      <c r="K6" s="28">
        <v>15</v>
      </c>
      <c r="L6" s="99">
        <f>K6/26</f>
        <v>0.57692307692307687</v>
      </c>
      <c r="M6" s="26"/>
      <c r="N6" s="26"/>
      <c r="O6" s="99">
        <f>SUM(D6+F6+H6+J6+L6)/5</f>
        <v>0.8001465201465201</v>
      </c>
    </row>
    <row r="7" spans="1:15" ht="24.95" customHeight="1">
      <c r="A7" s="3">
        <v>2</v>
      </c>
      <c r="B7" s="42" t="s">
        <v>528</v>
      </c>
      <c r="C7" s="28">
        <v>8</v>
      </c>
      <c r="D7" s="99">
        <f t="shared" ref="D7:D41" si="0">C7/20</f>
        <v>0.4</v>
      </c>
      <c r="E7" s="87">
        <v>10</v>
      </c>
      <c r="F7" s="99">
        <f t="shared" ref="F7:F41" si="1">E7/24</f>
        <v>0.41666666666666669</v>
      </c>
      <c r="G7" s="28">
        <v>9</v>
      </c>
      <c r="H7" s="99">
        <f t="shared" ref="H7:H41" si="2">G7/21</f>
        <v>0.42857142857142855</v>
      </c>
      <c r="I7" s="28">
        <v>2</v>
      </c>
      <c r="J7" s="99">
        <f t="shared" ref="J7:J41" si="3">I7/16</f>
        <v>0.125</v>
      </c>
      <c r="K7" s="28">
        <v>4</v>
      </c>
      <c r="L7" s="99">
        <f t="shared" ref="L7:L41" si="4">K7/26</f>
        <v>0.15384615384615385</v>
      </c>
      <c r="M7" s="26"/>
      <c r="N7" s="26"/>
      <c r="O7" s="99">
        <f t="shared" ref="O7:O41" si="5">SUM(D7+F7+H7+J7+L7)/5</f>
        <v>0.30481684981684981</v>
      </c>
    </row>
    <row r="8" spans="1:15" ht="24.95" customHeight="1">
      <c r="A8" s="3">
        <v>3</v>
      </c>
      <c r="B8" s="42" t="s">
        <v>529</v>
      </c>
      <c r="C8" s="28">
        <v>17</v>
      </c>
      <c r="D8" s="99">
        <f t="shared" si="0"/>
        <v>0.85</v>
      </c>
      <c r="E8" s="87">
        <v>22</v>
      </c>
      <c r="F8" s="99">
        <f t="shared" si="1"/>
        <v>0.91666666666666663</v>
      </c>
      <c r="G8" s="28">
        <v>19</v>
      </c>
      <c r="H8" s="99">
        <f t="shared" si="2"/>
        <v>0.90476190476190477</v>
      </c>
      <c r="I8" s="28">
        <v>12</v>
      </c>
      <c r="J8" s="99">
        <f t="shared" si="3"/>
        <v>0.75</v>
      </c>
      <c r="K8" s="28">
        <v>17</v>
      </c>
      <c r="L8" s="99">
        <f t="shared" si="4"/>
        <v>0.65384615384615385</v>
      </c>
      <c r="M8" s="26"/>
      <c r="N8" s="26"/>
      <c r="O8" s="99">
        <f t="shared" si="5"/>
        <v>0.81505494505494502</v>
      </c>
    </row>
    <row r="9" spans="1:15" ht="24.95" customHeight="1">
      <c r="A9" s="3">
        <v>4</v>
      </c>
      <c r="B9" s="42" t="s">
        <v>530</v>
      </c>
      <c r="C9" s="28">
        <v>9</v>
      </c>
      <c r="D9" s="99">
        <f t="shared" si="0"/>
        <v>0.45</v>
      </c>
      <c r="E9" s="87">
        <v>12</v>
      </c>
      <c r="F9" s="99">
        <f t="shared" si="1"/>
        <v>0.5</v>
      </c>
      <c r="G9" s="28">
        <v>10</v>
      </c>
      <c r="H9" s="99">
        <f t="shared" si="2"/>
        <v>0.47619047619047616</v>
      </c>
      <c r="I9" s="28">
        <v>7</v>
      </c>
      <c r="J9" s="99">
        <f t="shared" si="3"/>
        <v>0.4375</v>
      </c>
      <c r="K9" s="28">
        <v>11</v>
      </c>
      <c r="L9" s="99">
        <f t="shared" si="4"/>
        <v>0.42307692307692307</v>
      </c>
      <c r="M9" s="26"/>
      <c r="N9" s="26"/>
      <c r="O9" s="99">
        <f t="shared" si="5"/>
        <v>0.45735347985347979</v>
      </c>
    </row>
    <row r="10" spans="1:15" ht="24.95" customHeight="1">
      <c r="A10" s="3">
        <v>5</v>
      </c>
      <c r="B10" s="42" t="s">
        <v>531</v>
      </c>
      <c r="C10" s="28">
        <v>9</v>
      </c>
      <c r="D10" s="99">
        <f t="shared" si="0"/>
        <v>0.45</v>
      </c>
      <c r="E10" s="87">
        <v>13</v>
      </c>
      <c r="F10" s="99">
        <f t="shared" si="1"/>
        <v>0.54166666666666663</v>
      </c>
      <c r="G10" s="28">
        <v>10</v>
      </c>
      <c r="H10" s="99">
        <f t="shared" si="2"/>
        <v>0.47619047619047616</v>
      </c>
      <c r="I10" s="28">
        <v>7</v>
      </c>
      <c r="J10" s="99">
        <f t="shared" si="3"/>
        <v>0.4375</v>
      </c>
      <c r="K10" s="28">
        <v>6</v>
      </c>
      <c r="L10" s="99">
        <f t="shared" si="4"/>
        <v>0.23076923076923078</v>
      </c>
      <c r="M10" s="26"/>
      <c r="N10" s="26"/>
      <c r="O10" s="99">
        <f t="shared" si="5"/>
        <v>0.42722527472527477</v>
      </c>
    </row>
    <row r="11" spans="1:15" ht="24.95" customHeight="1">
      <c r="A11" s="3">
        <v>6</v>
      </c>
      <c r="B11" s="42" t="s">
        <v>532</v>
      </c>
      <c r="C11" s="28">
        <v>9</v>
      </c>
      <c r="D11" s="99">
        <f t="shared" si="0"/>
        <v>0.45</v>
      </c>
      <c r="E11" s="87">
        <v>7</v>
      </c>
      <c r="F11" s="99">
        <f t="shared" si="1"/>
        <v>0.29166666666666669</v>
      </c>
      <c r="G11" s="28">
        <v>9</v>
      </c>
      <c r="H11" s="99">
        <f t="shared" si="2"/>
        <v>0.42857142857142855</v>
      </c>
      <c r="I11" s="28">
        <v>2</v>
      </c>
      <c r="J11" s="99">
        <f t="shared" si="3"/>
        <v>0.125</v>
      </c>
      <c r="K11" s="28">
        <v>3</v>
      </c>
      <c r="L11" s="99">
        <f t="shared" si="4"/>
        <v>0.11538461538461539</v>
      </c>
      <c r="M11" s="26"/>
      <c r="N11" s="26"/>
      <c r="O11" s="99">
        <f t="shared" si="5"/>
        <v>0.28212454212454213</v>
      </c>
    </row>
    <row r="12" spans="1:15" ht="24.95" customHeight="1">
      <c r="A12" s="3">
        <v>7</v>
      </c>
      <c r="B12" s="42" t="s">
        <v>533</v>
      </c>
      <c r="C12" s="28">
        <v>13</v>
      </c>
      <c r="D12" s="99">
        <f t="shared" si="0"/>
        <v>0.65</v>
      </c>
      <c r="E12" s="87">
        <v>17</v>
      </c>
      <c r="F12" s="99">
        <f t="shared" si="1"/>
        <v>0.70833333333333337</v>
      </c>
      <c r="G12" s="28">
        <v>15</v>
      </c>
      <c r="H12" s="99">
        <f t="shared" si="2"/>
        <v>0.7142857142857143</v>
      </c>
      <c r="I12" s="28">
        <v>10</v>
      </c>
      <c r="J12" s="99">
        <f t="shared" si="3"/>
        <v>0.625</v>
      </c>
      <c r="K12" s="28">
        <v>13</v>
      </c>
      <c r="L12" s="99">
        <f t="shared" si="4"/>
        <v>0.5</v>
      </c>
      <c r="M12" s="26"/>
      <c r="N12" s="26"/>
      <c r="O12" s="99">
        <f t="shared" si="5"/>
        <v>0.63952380952380961</v>
      </c>
    </row>
    <row r="13" spans="1:15" ht="24.95" customHeight="1">
      <c r="A13" s="3">
        <v>8</v>
      </c>
      <c r="B13" s="42" t="s">
        <v>534</v>
      </c>
      <c r="C13" s="28">
        <v>14</v>
      </c>
      <c r="D13" s="99">
        <f t="shared" si="0"/>
        <v>0.7</v>
      </c>
      <c r="E13" s="87">
        <v>19</v>
      </c>
      <c r="F13" s="99">
        <f t="shared" si="1"/>
        <v>0.79166666666666663</v>
      </c>
      <c r="G13" s="28">
        <v>16</v>
      </c>
      <c r="H13" s="99">
        <f t="shared" si="2"/>
        <v>0.76190476190476186</v>
      </c>
      <c r="I13" s="28">
        <v>12</v>
      </c>
      <c r="J13" s="99">
        <f t="shared" si="3"/>
        <v>0.75</v>
      </c>
      <c r="K13" s="28">
        <v>14</v>
      </c>
      <c r="L13" s="99">
        <f t="shared" si="4"/>
        <v>0.53846153846153844</v>
      </c>
      <c r="M13" s="26"/>
      <c r="N13" s="26"/>
      <c r="O13" s="99">
        <f t="shared" si="5"/>
        <v>0.7084065934065934</v>
      </c>
    </row>
    <row r="14" spans="1:15" ht="24.95" customHeight="1">
      <c r="A14" s="3">
        <v>9</v>
      </c>
      <c r="B14" s="42" t="s">
        <v>535</v>
      </c>
      <c r="C14" s="28">
        <v>0</v>
      </c>
      <c r="D14" s="99">
        <f t="shared" si="0"/>
        <v>0</v>
      </c>
      <c r="E14" s="87">
        <v>0</v>
      </c>
      <c r="F14" s="99">
        <f t="shared" si="1"/>
        <v>0</v>
      </c>
      <c r="G14" s="28">
        <v>0</v>
      </c>
      <c r="H14" s="99">
        <f t="shared" si="2"/>
        <v>0</v>
      </c>
      <c r="I14" s="28">
        <v>0</v>
      </c>
      <c r="J14" s="99">
        <f t="shared" si="3"/>
        <v>0</v>
      </c>
      <c r="K14" s="28">
        <v>0</v>
      </c>
      <c r="L14" s="99">
        <f t="shared" si="4"/>
        <v>0</v>
      </c>
      <c r="M14" s="26"/>
      <c r="N14" s="26"/>
      <c r="O14" s="99">
        <f t="shared" si="5"/>
        <v>0</v>
      </c>
    </row>
    <row r="15" spans="1:15" ht="24.95" customHeight="1">
      <c r="A15" s="3">
        <v>10</v>
      </c>
      <c r="B15" s="42" t="s">
        <v>536</v>
      </c>
      <c r="C15" s="28">
        <v>12</v>
      </c>
      <c r="D15" s="99">
        <f t="shared" si="0"/>
        <v>0.6</v>
      </c>
      <c r="E15" s="87">
        <v>17</v>
      </c>
      <c r="F15" s="99">
        <f t="shared" si="1"/>
        <v>0.70833333333333337</v>
      </c>
      <c r="G15" s="28">
        <v>13</v>
      </c>
      <c r="H15" s="99">
        <f t="shared" si="2"/>
        <v>0.61904761904761907</v>
      </c>
      <c r="I15" s="28">
        <v>7</v>
      </c>
      <c r="J15" s="99">
        <f t="shared" si="3"/>
        <v>0.4375</v>
      </c>
      <c r="K15" s="28">
        <v>13</v>
      </c>
      <c r="L15" s="99">
        <f t="shared" si="4"/>
        <v>0.5</v>
      </c>
      <c r="M15" s="26"/>
      <c r="N15" s="26"/>
      <c r="O15" s="99">
        <f t="shared" si="5"/>
        <v>0.57297619047619042</v>
      </c>
    </row>
    <row r="16" spans="1:15" ht="24.95" customHeight="1">
      <c r="A16" s="3">
        <v>11</v>
      </c>
      <c r="B16" s="42" t="s">
        <v>537</v>
      </c>
      <c r="C16" s="28">
        <v>18</v>
      </c>
      <c r="D16" s="99">
        <f t="shared" si="0"/>
        <v>0.9</v>
      </c>
      <c r="E16" s="87">
        <v>20</v>
      </c>
      <c r="F16" s="99">
        <f t="shared" si="1"/>
        <v>0.83333333333333337</v>
      </c>
      <c r="G16" s="28">
        <v>18</v>
      </c>
      <c r="H16" s="99">
        <f t="shared" si="2"/>
        <v>0.8571428571428571</v>
      </c>
      <c r="I16" s="28">
        <v>10</v>
      </c>
      <c r="J16" s="99">
        <f t="shared" si="3"/>
        <v>0.625</v>
      </c>
      <c r="K16" s="28">
        <v>16</v>
      </c>
      <c r="L16" s="99">
        <f t="shared" si="4"/>
        <v>0.61538461538461542</v>
      </c>
      <c r="M16" s="26"/>
      <c r="N16" s="26"/>
      <c r="O16" s="99">
        <f t="shared" si="5"/>
        <v>0.76617216117216125</v>
      </c>
    </row>
    <row r="17" spans="1:15" ht="24.95" customHeight="1">
      <c r="A17" s="3">
        <v>12</v>
      </c>
      <c r="B17" s="42" t="s">
        <v>538</v>
      </c>
      <c r="C17" s="28">
        <v>8</v>
      </c>
      <c r="D17" s="99">
        <f t="shared" si="0"/>
        <v>0.4</v>
      </c>
      <c r="E17" s="87">
        <v>11</v>
      </c>
      <c r="F17" s="99">
        <f t="shared" si="1"/>
        <v>0.45833333333333331</v>
      </c>
      <c r="G17" s="28">
        <v>10</v>
      </c>
      <c r="H17" s="99">
        <f t="shared" si="2"/>
        <v>0.47619047619047616</v>
      </c>
      <c r="I17" s="28">
        <v>4</v>
      </c>
      <c r="J17" s="99">
        <f t="shared" si="3"/>
        <v>0.25</v>
      </c>
      <c r="K17" s="28">
        <v>9</v>
      </c>
      <c r="L17" s="99">
        <f t="shared" si="4"/>
        <v>0.34615384615384615</v>
      </c>
      <c r="M17" s="26"/>
      <c r="N17" s="26"/>
      <c r="O17" s="99">
        <f t="shared" si="5"/>
        <v>0.38613553113553117</v>
      </c>
    </row>
    <row r="18" spans="1:15" ht="24.95" customHeight="1">
      <c r="A18" s="3">
        <v>13</v>
      </c>
      <c r="B18" s="42" t="s">
        <v>539</v>
      </c>
      <c r="C18" s="28">
        <v>15</v>
      </c>
      <c r="D18" s="99">
        <f t="shared" si="0"/>
        <v>0.75</v>
      </c>
      <c r="E18" s="87">
        <v>18</v>
      </c>
      <c r="F18" s="99">
        <f t="shared" si="1"/>
        <v>0.75</v>
      </c>
      <c r="G18" s="28">
        <v>15</v>
      </c>
      <c r="H18" s="99">
        <f t="shared" si="2"/>
        <v>0.7142857142857143</v>
      </c>
      <c r="I18" s="28">
        <v>8</v>
      </c>
      <c r="J18" s="99">
        <f t="shared" si="3"/>
        <v>0.5</v>
      </c>
      <c r="K18" s="28">
        <v>12</v>
      </c>
      <c r="L18" s="99">
        <f t="shared" si="4"/>
        <v>0.46153846153846156</v>
      </c>
      <c r="M18" s="26"/>
      <c r="N18" s="26"/>
      <c r="O18" s="99">
        <f t="shared" si="5"/>
        <v>0.63516483516483524</v>
      </c>
    </row>
    <row r="19" spans="1:15" ht="24.95" customHeight="1">
      <c r="A19" s="3">
        <v>14</v>
      </c>
      <c r="B19" s="42" t="s">
        <v>540</v>
      </c>
      <c r="C19" s="28">
        <v>14</v>
      </c>
      <c r="D19" s="99">
        <f t="shared" si="0"/>
        <v>0.7</v>
      </c>
      <c r="E19" s="87">
        <v>15</v>
      </c>
      <c r="F19" s="99">
        <f t="shared" si="1"/>
        <v>0.625</v>
      </c>
      <c r="G19" s="28">
        <v>13</v>
      </c>
      <c r="H19" s="99">
        <f t="shared" si="2"/>
        <v>0.61904761904761907</v>
      </c>
      <c r="I19" s="28">
        <v>5</v>
      </c>
      <c r="J19" s="99">
        <f t="shared" si="3"/>
        <v>0.3125</v>
      </c>
      <c r="K19" s="28">
        <v>9</v>
      </c>
      <c r="L19" s="99">
        <f t="shared" si="4"/>
        <v>0.34615384615384615</v>
      </c>
      <c r="M19" s="26"/>
      <c r="N19" s="26"/>
      <c r="O19" s="99">
        <f t="shared" si="5"/>
        <v>0.52054029304029303</v>
      </c>
    </row>
    <row r="20" spans="1:15" ht="24.95" customHeight="1">
      <c r="A20" s="3">
        <v>15</v>
      </c>
      <c r="B20" s="42" t="s">
        <v>541</v>
      </c>
      <c r="C20" s="28">
        <v>8</v>
      </c>
      <c r="D20" s="99">
        <f t="shared" si="0"/>
        <v>0.4</v>
      </c>
      <c r="E20" s="87">
        <v>10</v>
      </c>
      <c r="F20" s="99">
        <f t="shared" si="1"/>
        <v>0.41666666666666669</v>
      </c>
      <c r="G20" s="28">
        <v>10</v>
      </c>
      <c r="H20" s="99">
        <f t="shared" si="2"/>
        <v>0.47619047619047616</v>
      </c>
      <c r="I20" s="28">
        <v>5</v>
      </c>
      <c r="J20" s="99">
        <f t="shared" si="3"/>
        <v>0.3125</v>
      </c>
      <c r="K20" s="28">
        <v>7</v>
      </c>
      <c r="L20" s="99">
        <f t="shared" si="4"/>
        <v>0.26923076923076922</v>
      </c>
      <c r="M20" s="26"/>
      <c r="N20" s="26"/>
      <c r="O20" s="99">
        <f t="shared" si="5"/>
        <v>0.37491758241758238</v>
      </c>
    </row>
    <row r="21" spans="1:15" ht="24.95" customHeight="1">
      <c r="A21" s="3">
        <v>16</v>
      </c>
      <c r="B21" s="42" t="s">
        <v>542</v>
      </c>
      <c r="C21" s="28">
        <v>15</v>
      </c>
      <c r="D21" s="99">
        <f t="shared" si="0"/>
        <v>0.75</v>
      </c>
      <c r="E21" s="87">
        <v>15</v>
      </c>
      <c r="F21" s="99">
        <f t="shared" si="1"/>
        <v>0.625</v>
      </c>
      <c r="G21" s="28">
        <v>16</v>
      </c>
      <c r="H21" s="99">
        <f t="shared" si="2"/>
        <v>0.76190476190476186</v>
      </c>
      <c r="I21" s="28">
        <v>9</v>
      </c>
      <c r="J21" s="99">
        <f t="shared" si="3"/>
        <v>0.5625</v>
      </c>
      <c r="K21" s="28">
        <v>13</v>
      </c>
      <c r="L21" s="99">
        <f t="shared" si="4"/>
        <v>0.5</v>
      </c>
      <c r="M21" s="26"/>
      <c r="N21" s="26"/>
      <c r="O21" s="99">
        <f t="shared" si="5"/>
        <v>0.63988095238095233</v>
      </c>
    </row>
    <row r="22" spans="1:15" ht="24.95" customHeight="1">
      <c r="A22" s="3">
        <v>17</v>
      </c>
      <c r="B22" s="42" t="s">
        <v>543</v>
      </c>
      <c r="C22" s="25">
        <v>14</v>
      </c>
      <c r="D22" s="99">
        <f t="shared" si="0"/>
        <v>0.7</v>
      </c>
      <c r="E22" s="87">
        <v>13</v>
      </c>
      <c r="F22" s="99">
        <f t="shared" si="1"/>
        <v>0.54166666666666663</v>
      </c>
      <c r="G22" s="28">
        <v>14</v>
      </c>
      <c r="H22" s="99">
        <f t="shared" si="2"/>
        <v>0.66666666666666663</v>
      </c>
      <c r="I22" s="28">
        <v>7</v>
      </c>
      <c r="J22" s="99">
        <f t="shared" si="3"/>
        <v>0.4375</v>
      </c>
      <c r="K22" s="28">
        <v>12</v>
      </c>
      <c r="L22" s="99">
        <f t="shared" si="4"/>
        <v>0.46153846153846156</v>
      </c>
      <c r="M22" s="26"/>
      <c r="N22" s="26"/>
      <c r="O22" s="99">
        <f t="shared" si="5"/>
        <v>0.56147435897435893</v>
      </c>
    </row>
    <row r="23" spans="1:15" ht="24.95" customHeight="1">
      <c r="A23" s="3">
        <v>18</v>
      </c>
      <c r="B23" s="42" t="s">
        <v>544</v>
      </c>
      <c r="C23" s="28">
        <v>8</v>
      </c>
      <c r="D23" s="99">
        <f t="shared" si="0"/>
        <v>0.4</v>
      </c>
      <c r="E23" s="88">
        <v>8</v>
      </c>
      <c r="F23" s="99">
        <f t="shared" si="1"/>
        <v>0.33333333333333331</v>
      </c>
      <c r="G23" s="28">
        <v>9</v>
      </c>
      <c r="H23" s="99">
        <f t="shared" si="2"/>
        <v>0.42857142857142855</v>
      </c>
      <c r="I23" s="28">
        <v>1</v>
      </c>
      <c r="J23" s="99">
        <f t="shared" si="3"/>
        <v>6.25E-2</v>
      </c>
      <c r="K23" s="28">
        <v>2</v>
      </c>
      <c r="L23" s="99">
        <f t="shared" si="4"/>
        <v>7.6923076923076927E-2</v>
      </c>
      <c r="M23" s="26"/>
      <c r="N23" s="26"/>
      <c r="O23" s="99">
        <f t="shared" si="5"/>
        <v>0.26026556776556775</v>
      </c>
    </row>
    <row r="24" spans="1:15" ht="24.95" customHeight="1">
      <c r="A24" s="3">
        <v>19</v>
      </c>
      <c r="B24" s="42" t="s">
        <v>545</v>
      </c>
      <c r="C24" s="28">
        <v>10</v>
      </c>
      <c r="D24" s="99">
        <f t="shared" si="0"/>
        <v>0.5</v>
      </c>
      <c r="E24" s="88">
        <v>13</v>
      </c>
      <c r="F24" s="99">
        <f t="shared" si="1"/>
        <v>0.54166666666666663</v>
      </c>
      <c r="G24" s="28">
        <v>11</v>
      </c>
      <c r="H24" s="99">
        <f t="shared" si="2"/>
        <v>0.52380952380952384</v>
      </c>
      <c r="I24" s="28">
        <v>6</v>
      </c>
      <c r="J24" s="99">
        <f t="shared" si="3"/>
        <v>0.375</v>
      </c>
      <c r="K24" s="28">
        <v>9</v>
      </c>
      <c r="L24" s="99">
        <f t="shared" si="4"/>
        <v>0.34615384615384615</v>
      </c>
      <c r="M24" s="26"/>
      <c r="N24" s="26"/>
      <c r="O24" s="99">
        <f t="shared" si="5"/>
        <v>0.45732600732600731</v>
      </c>
    </row>
    <row r="25" spans="1:15" ht="24.95" customHeight="1">
      <c r="A25" s="3">
        <v>20</v>
      </c>
      <c r="B25" s="42" t="s">
        <v>546</v>
      </c>
      <c r="C25" s="28">
        <v>13</v>
      </c>
      <c r="D25" s="99">
        <f t="shared" si="0"/>
        <v>0.65</v>
      </c>
      <c r="E25" s="87">
        <v>14</v>
      </c>
      <c r="F25" s="99">
        <f t="shared" si="1"/>
        <v>0.58333333333333337</v>
      </c>
      <c r="G25" s="28">
        <v>15</v>
      </c>
      <c r="H25" s="99">
        <f t="shared" si="2"/>
        <v>0.7142857142857143</v>
      </c>
      <c r="I25" s="28">
        <v>8</v>
      </c>
      <c r="J25" s="99">
        <f t="shared" si="3"/>
        <v>0.5</v>
      </c>
      <c r="K25" s="28">
        <v>13</v>
      </c>
      <c r="L25" s="99">
        <f t="shared" si="4"/>
        <v>0.5</v>
      </c>
      <c r="M25" s="26"/>
      <c r="N25" s="26"/>
      <c r="O25" s="99">
        <f t="shared" si="5"/>
        <v>0.58952380952380956</v>
      </c>
    </row>
    <row r="26" spans="1:15" ht="24.95" customHeight="1">
      <c r="A26" s="3">
        <v>21</v>
      </c>
      <c r="B26" s="42" t="s">
        <v>547</v>
      </c>
      <c r="C26" s="28">
        <v>13</v>
      </c>
      <c r="D26" s="99">
        <f t="shared" si="0"/>
        <v>0.65</v>
      </c>
      <c r="E26" s="87">
        <v>17</v>
      </c>
      <c r="F26" s="99">
        <f t="shared" si="1"/>
        <v>0.70833333333333337</v>
      </c>
      <c r="G26" s="28">
        <v>13</v>
      </c>
      <c r="H26" s="99">
        <f t="shared" si="2"/>
        <v>0.61904761904761907</v>
      </c>
      <c r="I26" s="28">
        <v>10</v>
      </c>
      <c r="J26" s="99">
        <f t="shared" si="3"/>
        <v>0.625</v>
      </c>
      <c r="K26" s="28">
        <v>12</v>
      </c>
      <c r="L26" s="99">
        <f t="shared" si="4"/>
        <v>0.46153846153846156</v>
      </c>
      <c r="M26" s="26"/>
      <c r="N26" s="26"/>
      <c r="O26" s="99">
        <f t="shared" si="5"/>
        <v>0.61278388278388285</v>
      </c>
    </row>
    <row r="27" spans="1:15" ht="24.95" customHeight="1">
      <c r="A27" s="3">
        <v>22</v>
      </c>
      <c r="B27" s="42" t="s">
        <v>548</v>
      </c>
      <c r="C27" s="28">
        <v>17</v>
      </c>
      <c r="D27" s="99">
        <f t="shared" si="0"/>
        <v>0.85</v>
      </c>
      <c r="E27" s="87">
        <v>21</v>
      </c>
      <c r="F27" s="99">
        <f t="shared" si="1"/>
        <v>0.875</v>
      </c>
      <c r="G27" s="28">
        <v>19</v>
      </c>
      <c r="H27" s="99">
        <f t="shared" si="2"/>
        <v>0.90476190476190477</v>
      </c>
      <c r="I27" s="28">
        <v>12</v>
      </c>
      <c r="J27" s="99">
        <f t="shared" si="3"/>
        <v>0.75</v>
      </c>
      <c r="K27" s="28">
        <v>14</v>
      </c>
      <c r="L27" s="99">
        <f t="shared" si="4"/>
        <v>0.53846153846153844</v>
      </c>
      <c r="M27" s="26"/>
      <c r="N27" s="26"/>
      <c r="O27" s="99">
        <f t="shared" si="5"/>
        <v>0.78364468864468861</v>
      </c>
    </row>
    <row r="28" spans="1:15" ht="24.95" customHeight="1">
      <c r="A28" s="3">
        <v>23</v>
      </c>
      <c r="B28" s="42" t="s">
        <v>549</v>
      </c>
      <c r="C28" s="28">
        <v>11</v>
      </c>
      <c r="D28" s="99">
        <f t="shared" si="0"/>
        <v>0.55000000000000004</v>
      </c>
      <c r="E28" s="87">
        <v>12</v>
      </c>
      <c r="F28" s="99">
        <f t="shared" si="1"/>
        <v>0.5</v>
      </c>
      <c r="G28" s="28">
        <v>13</v>
      </c>
      <c r="H28" s="99">
        <f t="shared" si="2"/>
        <v>0.61904761904761907</v>
      </c>
      <c r="I28" s="28">
        <v>8</v>
      </c>
      <c r="J28" s="99">
        <f t="shared" si="3"/>
        <v>0.5</v>
      </c>
      <c r="K28" s="28">
        <v>6</v>
      </c>
      <c r="L28" s="99">
        <f t="shared" si="4"/>
        <v>0.23076923076923078</v>
      </c>
      <c r="M28" s="26"/>
      <c r="N28" s="26"/>
      <c r="O28" s="99">
        <f t="shared" si="5"/>
        <v>0.47996336996337002</v>
      </c>
    </row>
    <row r="29" spans="1:15" ht="24.95" customHeight="1">
      <c r="A29" s="3">
        <v>24</v>
      </c>
      <c r="B29" s="42" t="s">
        <v>550</v>
      </c>
      <c r="C29" s="28">
        <v>13</v>
      </c>
      <c r="D29" s="99">
        <f t="shared" si="0"/>
        <v>0.65</v>
      </c>
      <c r="E29" s="87">
        <v>17</v>
      </c>
      <c r="F29" s="99">
        <f t="shared" si="1"/>
        <v>0.70833333333333337</v>
      </c>
      <c r="G29" s="28">
        <v>14</v>
      </c>
      <c r="H29" s="99">
        <f t="shared" si="2"/>
        <v>0.66666666666666663</v>
      </c>
      <c r="I29" s="28">
        <v>10</v>
      </c>
      <c r="J29" s="99">
        <f t="shared" si="3"/>
        <v>0.625</v>
      </c>
      <c r="K29" s="28">
        <v>14</v>
      </c>
      <c r="L29" s="99">
        <f t="shared" si="4"/>
        <v>0.53846153846153844</v>
      </c>
      <c r="M29" s="26"/>
      <c r="N29" s="26"/>
      <c r="O29" s="99">
        <f t="shared" si="5"/>
        <v>0.63769230769230767</v>
      </c>
    </row>
    <row r="30" spans="1:15" ht="24.95" customHeight="1">
      <c r="A30" s="3">
        <v>25</v>
      </c>
      <c r="B30" s="42" t="s">
        <v>551</v>
      </c>
      <c r="C30" s="28">
        <v>14</v>
      </c>
      <c r="D30" s="99">
        <f t="shared" si="0"/>
        <v>0.7</v>
      </c>
      <c r="E30" s="28">
        <v>16</v>
      </c>
      <c r="F30" s="99">
        <f t="shared" si="1"/>
        <v>0.66666666666666663</v>
      </c>
      <c r="G30" s="28">
        <v>15</v>
      </c>
      <c r="H30" s="99">
        <f t="shared" si="2"/>
        <v>0.7142857142857143</v>
      </c>
      <c r="I30" s="28">
        <v>10</v>
      </c>
      <c r="J30" s="99">
        <f t="shared" si="3"/>
        <v>0.625</v>
      </c>
      <c r="K30" s="28">
        <v>15</v>
      </c>
      <c r="L30" s="99">
        <f t="shared" si="4"/>
        <v>0.57692307692307687</v>
      </c>
      <c r="M30" s="26"/>
      <c r="N30" s="26"/>
      <c r="O30" s="99">
        <f t="shared" si="5"/>
        <v>0.65657509157509164</v>
      </c>
    </row>
    <row r="31" spans="1:15" ht="24.95" customHeight="1">
      <c r="A31" s="3">
        <v>26</v>
      </c>
      <c r="B31" s="42" t="s">
        <v>647</v>
      </c>
      <c r="C31" s="28">
        <v>9</v>
      </c>
      <c r="D31" s="99">
        <f t="shared" si="0"/>
        <v>0.45</v>
      </c>
      <c r="E31" s="28">
        <v>11</v>
      </c>
      <c r="F31" s="99">
        <f t="shared" si="1"/>
        <v>0.45833333333333331</v>
      </c>
      <c r="G31" s="28">
        <v>7</v>
      </c>
      <c r="H31" s="99">
        <f t="shared" si="2"/>
        <v>0.33333333333333331</v>
      </c>
      <c r="I31" s="28">
        <v>6</v>
      </c>
      <c r="J31" s="99">
        <f t="shared" si="3"/>
        <v>0.375</v>
      </c>
      <c r="K31" s="28">
        <v>10</v>
      </c>
      <c r="L31" s="99">
        <f t="shared" si="4"/>
        <v>0.38461538461538464</v>
      </c>
      <c r="M31" s="26"/>
      <c r="N31" s="26"/>
      <c r="O31" s="99">
        <f t="shared" si="5"/>
        <v>0.40025641025641023</v>
      </c>
    </row>
    <row r="32" spans="1:15" ht="24.95" customHeight="1">
      <c r="A32" s="3">
        <v>27</v>
      </c>
      <c r="B32" s="42" t="s">
        <v>648</v>
      </c>
      <c r="C32" s="28">
        <v>14</v>
      </c>
      <c r="D32" s="99">
        <f t="shared" si="0"/>
        <v>0.7</v>
      </c>
      <c r="E32" s="28">
        <v>18</v>
      </c>
      <c r="F32" s="99">
        <f t="shared" si="1"/>
        <v>0.75</v>
      </c>
      <c r="G32" s="28">
        <v>16</v>
      </c>
      <c r="H32" s="99">
        <f t="shared" si="2"/>
        <v>0.76190476190476186</v>
      </c>
      <c r="I32" s="28">
        <v>5</v>
      </c>
      <c r="J32" s="99">
        <f t="shared" si="3"/>
        <v>0.3125</v>
      </c>
      <c r="K32" s="28">
        <v>10</v>
      </c>
      <c r="L32" s="99">
        <f t="shared" si="4"/>
        <v>0.38461538461538464</v>
      </c>
      <c r="M32" s="26"/>
      <c r="N32" s="26"/>
      <c r="O32" s="99">
        <f t="shared" si="5"/>
        <v>0.5818040293040293</v>
      </c>
    </row>
    <row r="33" spans="1:15" ht="24.95" customHeight="1">
      <c r="A33" s="3">
        <v>28</v>
      </c>
      <c r="B33" s="42" t="s">
        <v>674</v>
      </c>
      <c r="C33" s="28">
        <v>16</v>
      </c>
      <c r="D33" s="99">
        <f t="shared" si="0"/>
        <v>0.8</v>
      </c>
      <c r="E33" s="28">
        <v>18</v>
      </c>
      <c r="F33" s="99">
        <f t="shared" si="1"/>
        <v>0.75</v>
      </c>
      <c r="G33" s="28">
        <v>18</v>
      </c>
      <c r="H33" s="99">
        <f t="shared" si="2"/>
        <v>0.8571428571428571</v>
      </c>
      <c r="I33" s="28">
        <v>10</v>
      </c>
      <c r="J33" s="99">
        <f t="shared" si="3"/>
        <v>0.625</v>
      </c>
      <c r="K33" s="28">
        <v>14</v>
      </c>
      <c r="L33" s="99">
        <f t="shared" si="4"/>
        <v>0.53846153846153844</v>
      </c>
      <c r="M33" s="26"/>
      <c r="N33" s="26"/>
      <c r="O33" s="99">
        <f t="shared" si="5"/>
        <v>0.71412087912087907</v>
      </c>
    </row>
    <row r="34" spans="1:15" ht="24.95" customHeight="1">
      <c r="A34" s="3">
        <v>29</v>
      </c>
      <c r="B34" s="42" t="s">
        <v>675</v>
      </c>
      <c r="C34" s="28">
        <v>6</v>
      </c>
      <c r="D34" s="99">
        <f t="shared" si="0"/>
        <v>0.3</v>
      </c>
      <c r="E34" s="28">
        <v>6</v>
      </c>
      <c r="F34" s="99">
        <f t="shared" si="1"/>
        <v>0.25</v>
      </c>
      <c r="G34" s="28">
        <v>7</v>
      </c>
      <c r="H34" s="99">
        <f t="shared" si="2"/>
        <v>0.33333333333333331</v>
      </c>
      <c r="I34" s="28">
        <v>5</v>
      </c>
      <c r="J34" s="99">
        <f t="shared" si="3"/>
        <v>0.3125</v>
      </c>
      <c r="K34" s="28">
        <v>8</v>
      </c>
      <c r="L34" s="99">
        <f t="shared" si="4"/>
        <v>0.30769230769230771</v>
      </c>
      <c r="M34" s="26"/>
      <c r="N34" s="26"/>
      <c r="O34" s="99">
        <f t="shared" si="5"/>
        <v>0.30070512820512818</v>
      </c>
    </row>
    <row r="35" spans="1:15" ht="24.95" customHeight="1">
      <c r="A35" s="3">
        <v>30</v>
      </c>
      <c r="B35" s="42" t="s">
        <v>676</v>
      </c>
      <c r="C35" s="28">
        <v>11</v>
      </c>
      <c r="D35" s="99">
        <f t="shared" si="0"/>
        <v>0.55000000000000004</v>
      </c>
      <c r="E35" s="28">
        <v>17</v>
      </c>
      <c r="F35" s="99">
        <f t="shared" si="1"/>
        <v>0.70833333333333337</v>
      </c>
      <c r="G35" s="28">
        <v>15</v>
      </c>
      <c r="H35" s="99">
        <f t="shared" si="2"/>
        <v>0.7142857142857143</v>
      </c>
      <c r="I35" s="28">
        <v>5</v>
      </c>
      <c r="J35" s="99">
        <f t="shared" si="3"/>
        <v>0.3125</v>
      </c>
      <c r="K35" s="28">
        <v>11</v>
      </c>
      <c r="L35" s="99">
        <f t="shared" si="4"/>
        <v>0.42307692307692307</v>
      </c>
      <c r="M35" s="26"/>
      <c r="N35" s="26"/>
      <c r="O35" s="99">
        <f t="shared" si="5"/>
        <v>0.54163919413919415</v>
      </c>
    </row>
    <row r="36" spans="1:15" s="48" customFormat="1" ht="24.95" customHeight="1">
      <c r="A36" s="3">
        <v>31</v>
      </c>
      <c r="B36" s="59" t="s">
        <v>683</v>
      </c>
      <c r="C36" s="3">
        <v>14</v>
      </c>
      <c r="D36" s="99">
        <f t="shared" si="0"/>
        <v>0.7</v>
      </c>
      <c r="E36" s="3">
        <v>20</v>
      </c>
      <c r="F36" s="99">
        <f t="shared" si="1"/>
        <v>0.83333333333333337</v>
      </c>
      <c r="G36" s="3">
        <v>16</v>
      </c>
      <c r="H36" s="99">
        <f t="shared" si="2"/>
        <v>0.76190476190476186</v>
      </c>
      <c r="I36" s="3">
        <v>8</v>
      </c>
      <c r="J36" s="99">
        <f t="shared" si="3"/>
        <v>0.5</v>
      </c>
      <c r="K36" s="3">
        <v>11</v>
      </c>
      <c r="L36" s="99">
        <f t="shared" si="4"/>
        <v>0.42307692307692307</v>
      </c>
      <c r="M36" s="47"/>
      <c r="N36" s="47"/>
      <c r="O36" s="99">
        <f t="shared" si="5"/>
        <v>0.64366300366300355</v>
      </c>
    </row>
    <row r="37" spans="1:15" s="48" customFormat="1" ht="24.95" customHeight="1">
      <c r="A37" s="3">
        <v>32</v>
      </c>
      <c r="B37" s="59" t="s">
        <v>684</v>
      </c>
      <c r="C37" s="3">
        <v>16</v>
      </c>
      <c r="D37" s="99">
        <f t="shared" si="0"/>
        <v>0.8</v>
      </c>
      <c r="E37" s="3">
        <v>20</v>
      </c>
      <c r="F37" s="99">
        <f t="shared" si="1"/>
        <v>0.83333333333333337</v>
      </c>
      <c r="G37" s="3">
        <v>17</v>
      </c>
      <c r="H37" s="99">
        <f t="shared" si="2"/>
        <v>0.80952380952380953</v>
      </c>
      <c r="I37" s="3">
        <v>10</v>
      </c>
      <c r="J37" s="99">
        <f t="shared" si="3"/>
        <v>0.625</v>
      </c>
      <c r="K37" s="3">
        <v>13</v>
      </c>
      <c r="L37" s="99">
        <f t="shared" si="4"/>
        <v>0.5</v>
      </c>
      <c r="M37" s="47"/>
      <c r="N37" s="47"/>
      <c r="O37" s="99">
        <f t="shared" si="5"/>
        <v>0.71357142857142863</v>
      </c>
    </row>
    <row r="38" spans="1:15" ht="24.95" customHeight="1">
      <c r="A38" s="3">
        <v>33</v>
      </c>
      <c r="B38" s="59" t="s">
        <v>838</v>
      </c>
      <c r="C38" s="28">
        <v>16</v>
      </c>
      <c r="D38" s="99">
        <f t="shared" si="0"/>
        <v>0.8</v>
      </c>
      <c r="E38" s="28">
        <v>19</v>
      </c>
      <c r="F38" s="99">
        <f t="shared" si="1"/>
        <v>0.79166666666666663</v>
      </c>
      <c r="G38" s="28">
        <v>16</v>
      </c>
      <c r="H38" s="99">
        <f t="shared" si="2"/>
        <v>0.76190476190476186</v>
      </c>
      <c r="I38" s="28">
        <v>11</v>
      </c>
      <c r="J38" s="99">
        <f t="shared" si="3"/>
        <v>0.6875</v>
      </c>
      <c r="K38" s="28">
        <v>12</v>
      </c>
      <c r="L38" s="99">
        <f t="shared" si="4"/>
        <v>0.46153846153846156</v>
      </c>
      <c r="M38" s="26"/>
      <c r="N38" s="26"/>
      <c r="O38" s="99">
        <f t="shared" si="5"/>
        <v>0.70052197802197802</v>
      </c>
    </row>
    <row r="39" spans="1:15" ht="24.95" customHeight="1">
      <c r="A39" s="3">
        <v>34</v>
      </c>
      <c r="B39" s="59" t="s">
        <v>839</v>
      </c>
      <c r="C39" s="28">
        <v>15</v>
      </c>
      <c r="D39" s="99">
        <f t="shared" si="0"/>
        <v>0.75</v>
      </c>
      <c r="E39" s="28">
        <v>18</v>
      </c>
      <c r="F39" s="99">
        <f t="shared" si="1"/>
        <v>0.75</v>
      </c>
      <c r="G39" s="28">
        <v>17</v>
      </c>
      <c r="H39" s="99">
        <f t="shared" si="2"/>
        <v>0.80952380952380953</v>
      </c>
      <c r="I39" s="28">
        <v>12</v>
      </c>
      <c r="J39" s="99">
        <f t="shared" si="3"/>
        <v>0.75</v>
      </c>
      <c r="K39" s="28">
        <v>15</v>
      </c>
      <c r="L39" s="99">
        <f t="shared" si="4"/>
        <v>0.57692307692307687</v>
      </c>
      <c r="M39" s="26"/>
      <c r="N39" s="26"/>
      <c r="O39" s="99">
        <f t="shared" si="5"/>
        <v>0.72728937728937715</v>
      </c>
    </row>
    <row r="40" spans="1:15" ht="24.95" customHeight="1">
      <c r="A40" s="3">
        <v>35</v>
      </c>
      <c r="B40" s="59" t="s">
        <v>840</v>
      </c>
      <c r="C40" s="28">
        <v>0</v>
      </c>
      <c r="D40" s="99">
        <f t="shared" si="0"/>
        <v>0</v>
      </c>
      <c r="E40" s="28">
        <v>0</v>
      </c>
      <c r="F40" s="99">
        <f t="shared" si="1"/>
        <v>0</v>
      </c>
      <c r="G40" s="28">
        <v>0</v>
      </c>
      <c r="H40" s="99">
        <f t="shared" si="2"/>
        <v>0</v>
      </c>
      <c r="I40" s="28">
        <v>0</v>
      </c>
      <c r="J40" s="99">
        <f t="shared" si="3"/>
        <v>0</v>
      </c>
      <c r="K40" s="28">
        <v>0</v>
      </c>
      <c r="L40" s="99">
        <f t="shared" si="4"/>
        <v>0</v>
      </c>
      <c r="M40" s="26"/>
      <c r="N40" s="26"/>
      <c r="O40" s="99">
        <f t="shared" si="5"/>
        <v>0</v>
      </c>
    </row>
    <row r="41" spans="1:15" ht="24.95" customHeight="1">
      <c r="A41" s="3">
        <v>36</v>
      </c>
      <c r="B41" s="59" t="s">
        <v>841</v>
      </c>
      <c r="C41" s="28">
        <v>0</v>
      </c>
      <c r="D41" s="99">
        <f t="shared" si="0"/>
        <v>0</v>
      </c>
      <c r="E41" s="28">
        <v>0</v>
      </c>
      <c r="F41" s="99">
        <f t="shared" si="1"/>
        <v>0</v>
      </c>
      <c r="G41" s="28">
        <v>0</v>
      </c>
      <c r="H41" s="99">
        <f t="shared" si="2"/>
        <v>0</v>
      </c>
      <c r="I41" s="28">
        <v>0</v>
      </c>
      <c r="J41" s="99">
        <f t="shared" si="3"/>
        <v>0</v>
      </c>
      <c r="K41" s="28">
        <v>0</v>
      </c>
      <c r="L41" s="99">
        <f t="shared" si="4"/>
        <v>0</v>
      </c>
      <c r="M41" s="26"/>
      <c r="N41" s="26"/>
      <c r="O41" s="99">
        <f t="shared" si="5"/>
        <v>0</v>
      </c>
    </row>
    <row r="42" spans="1:15" ht="24.95" customHeight="1">
      <c r="B42" s="119" t="s">
        <v>900</v>
      </c>
    </row>
  </sheetData>
  <mergeCells count="7">
    <mergeCell ref="K2:L2"/>
    <mergeCell ref="M2:N2"/>
    <mergeCell ref="A1:N1"/>
    <mergeCell ref="C2:D2"/>
    <mergeCell ref="E2:F2"/>
    <mergeCell ref="G2:H2"/>
    <mergeCell ref="I2:J2"/>
  </mergeCells>
  <pageMargins left="0.45" right="0.45" top="0.75" bottom="0.75" header="0.3" footer="0.3"/>
  <pageSetup paperSize="9" scale="74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71"/>
  <sheetViews>
    <sheetView topLeftCell="A55" workbookViewId="0">
      <selection activeCell="I10" sqref="I10"/>
    </sheetView>
  </sheetViews>
  <sheetFormatPr defaultRowHeight="15"/>
  <cols>
    <col min="1" max="1" width="6.5703125" style="5" bestFit="1" customWidth="1"/>
    <col min="2" max="2" width="40.42578125" customWidth="1"/>
    <col min="3" max="3" width="9.140625" style="5"/>
    <col min="4" max="4" width="10" customWidth="1"/>
  </cols>
  <sheetData>
    <row r="1" spans="1:3" ht="18" customHeight="1">
      <c r="A1" s="3"/>
      <c r="B1" s="6" t="s">
        <v>487</v>
      </c>
      <c r="C1" s="3"/>
    </row>
    <row r="2" spans="1:3">
      <c r="A2" s="3"/>
      <c r="B2" s="4"/>
      <c r="C2" s="3"/>
    </row>
    <row r="3" spans="1:3" s="8" customFormat="1">
      <c r="A3" s="7" t="s">
        <v>429</v>
      </c>
      <c r="B3" s="6" t="s">
        <v>427</v>
      </c>
      <c r="C3" s="7" t="s">
        <v>428</v>
      </c>
    </row>
    <row r="4" spans="1:3">
      <c r="A4" s="3">
        <v>1</v>
      </c>
      <c r="B4" s="4" t="s">
        <v>430</v>
      </c>
      <c r="C4" s="3" t="s">
        <v>435</v>
      </c>
    </row>
    <row r="5" spans="1:3">
      <c r="A5" s="3">
        <v>2</v>
      </c>
      <c r="B5" s="4" t="s">
        <v>431</v>
      </c>
      <c r="C5" s="3" t="s">
        <v>436</v>
      </c>
    </row>
    <row r="6" spans="1:3">
      <c r="A6" s="3">
        <v>3</v>
      </c>
      <c r="B6" s="4" t="s">
        <v>432</v>
      </c>
      <c r="C6" s="3" t="s">
        <v>437</v>
      </c>
    </row>
    <row r="7" spans="1:3">
      <c r="A7" s="3">
        <v>4</v>
      </c>
      <c r="B7" s="4" t="s">
        <v>433</v>
      </c>
      <c r="C7" s="3" t="s">
        <v>438</v>
      </c>
    </row>
    <row r="8" spans="1:3">
      <c r="A8" s="3">
        <v>5</v>
      </c>
      <c r="B8" s="4" t="s">
        <v>434</v>
      </c>
      <c r="C8" s="3" t="s">
        <v>439</v>
      </c>
    </row>
    <row r="11" spans="1:3">
      <c r="A11" s="3"/>
      <c r="B11" s="6" t="s">
        <v>488</v>
      </c>
      <c r="C11" s="3"/>
    </row>
    <row r="12" spans="1:3">
      <c r="A12" s="3"/>
      <c r="B12" s="4"/>
      <c r="C12" s="3"/>
    </row>
    <row r="13" spans="1:3" s="8" customFormat="1">
      <c r="A13" s="7" t="s">
        <v>429</v>
      </c>
      <c r="B13" s="6" t="s">
        <v>427</v>
      </c>
      <c r="C13" s="7" t="s">
        <v>428</v>
      </c>
    </row>
    <row r="14" spans="1:3">
      <c r="A14" s="3">
        <v>1</v>
      </c>
      <c r="B14" s="4" t="s">
        <v>440</v>
      </c>
      <c r="C14" s="3" t="s">
        <v>442</v>
      </c>
    </row>
    <row r="15" spans="1:3">
      <c r="A15" s="3">
        <v>2</v>
      </c>
      <c r="B15" s="4" t="s">
        <v>430</v>
      </c>
      <c r="C15" s="3" t="s">
        <v>435</v>
      </c>
    </row>
    <row r="16" spans="1:3">
      <c r="A16" s="3">
        <v>3</v>
      </c>
      <c r="B16" s="4" t="s">
        <v>441</v>
      </c>
      <c r="C16" s="3" t="s">
        <v>442</v>
      </c>
    </row>
    <row r="17" spans="1:4">
      <c r="A17" s="3">
        <v>4</v>
      </c>
      <c r="B17" s="4" t="s">
        <v>434</v>
      </c>
      <c r="C17" s="3" t="s">
        <v>439</v>
      </c>
    </row>
    <row r="18" spans="1:4">
      <c r="A18" s="3">
        <v>5</v>
      </c>
      <c r="B18" s="4" t="s">
        <v>433</v>
      </c>
      <c r="C18" s="3" t="s">
        <v>443</v>
      </c>
    </row>
    <row r="21" spans="1:4">
      <c r="A21" s="3"/>
      <c r="B21" s="6" t="s">
        <v>489</v>
      </c>
      <c r="C21" s="3"/>
    </row>
    <row r="22" spans="1:4">
      <c r="A22" s="3"/>
      <c r="B22" s="4"/>
      <c r="C22" s="3"/>
    </row>
    <row r="23" spans="1:4" s="8" customFormat="1">
      <c r="A23" s="7" t="s">
        <v>429</v>
      </c>
      <c r="B23" s="6" t="s">
        <v>427</v>
      </c>
      <c r="C23" s="7" t="s">
        <v>428</v>
      </c>
    </row>
    <row r="24" spans="1:4">
      <c r="A24" s="3">
        <v>1</v>
      </c>
      <c r="B24" s="4" t="s">
        <v>444</v>
      </c>
      <c r="C24" s="3" t="s">
        <v>437</v>
      </c>
    </row>
    <row r="25" spans="1:4">
      <c r="A25" s="3">
        <v>2</v>
      </c>
      <c r="B25" s="4" t="s">
        <v>445</v>
      </c>
      <c r="C25" s="3" t="s">
        <v>448</v>
      </c>
    </row>
    <row r="26" spans="1:4">
      <c r="A26" s="3">
        <v>3</v>
      </c>
      <c r="B26" s="4" t="s">
        <v>431</v>
      </c>
      <c r="C26" s="3" t="s">
        <v>436</v>
      </c>
    </row>
    <row r="27" spans="1:4">
      <c r="A27" s="3">
        <v>4</v>
      </c>
      <c r="B27" s="4" t="s">
        <v>446</v>
      </c>
      <c r="C27" s="3" t="s">
        <v>449</v>
      </c>
    </row>
    <row r="28" spans="1:4">
      <c r="A28" s="3">
        <v>5</v>
      </c>
      <c r="B28" s="4" t="s">
        <v>447</v>
      </c>
      <c r="C28" s="3" t="s">
        <v>450</v>
      </c>
    </row>
    <row r="31" spans="1:4">
      <c r="A31" s="3"/>
      <c r="B31" s="6" t="s">
        <v>490</v>
      </c>
      <c r="C31" s="3"/>
      <c r="D31" s="4"/>
    </row>
    <row r="32" spans="1:4">
      <c r="A32" s="3"/>
      <c r="B32" s="4"/>
      <c r="C32" s="3"/>
      <c r="D32" s="4"/>
    </row>
    <row r="33" spans="1:4" s="8" customFormat="1">
      <c r="A33" s="7" t="s">
        <v>429</v>
      </c>
      <c r="B33" s="6" t="s">
        <v>427</v>
      </c>
      <c r="C33" s="7" t="s">
        <v>428</v>
      </c>
      <c r="D33" s="6"/>
    </row>
    <row r="34" spans="1:4">
      <c r="A34" s="3">
        <v>1</v>
      </c>
      <c r="B34" s="4" t="s">
        <v>447</v>
      </c>
      <c r="C34" s="3" t="s">
        <v>450</v>
      </c>
      <c r="D34" s="4"/>
    </row>
    <row r="35" spans="1:4">
      <c r="A35" s="3">
        <v>2</v>
      </c>
      <c r="B35" s="4" t="s">
        <v>451</v>
      </c>
      <c r="C35" s="3" t="s">
        <v>442</v>
      </c>
      <c r="D35" s="4"/>
    </row>
    <row r="36" spans="1:4">
      <c r="A36" s="3">
        <v>3</v>
      </c>
      <c r="B36" s="4" t="s">
        <v>445</v>
      </c>
      <c r="C36" s="3" t="s">
        <v>448</v>
      </c>
      <c r="D36" s="4"/>
    </row>
    <row r="37" spans="1:4">
      <c r="A37" s="3">
        <v>4</v>
      </c>
      <c r="B37" s="4" t="s">
        <v>452</v>
      </c>
      <c r="C37" s="3" t="s">
        <v>448</v>
      </c>
      <c r="D37" s="4"/>
    </row>
    <row r="38" spans="1:4">
      <c r="A38" s="3">
        <v>5</v>
      </c>
      <c r="B38" s="4" t="s">
        <v>453</v>
      </c>
      <c r="C38" s="3" t="s">
        <v>454</v>
      </c>
      <c r="D38" s="4" t="s">
        <v>455</v>
      </c>
    </row>
    <row r="39" spans="1:4">
      <c r="A39" s="3">
        <v>6</v>
      </c>
      <c r="B39" s="4" t="s">
        <v>446</v>
      </c>
      <c r="C39" s="3" t="s">
        <v>449</v>
      </c>
      <c r="D39" s="4"/>
    </row>
    <row r="42" spans="1:4">
      <c r="A42" s="3"/>
      <c r="B42" s="6" t="s">
        <v>491</v>
      </c>
      <c r="C42" s="3"/>
      <c r="D42" s="4"/>
    </row>
    <row r="43" spans="1:4">
      <c r="A43" s="3"/>
      <c r="B43" s="4"/>
      <c r="C43" s="3"/>
      <c r="D43" s="4"/>
    </row>
    <row r="44" spans="1:4" s="8" customFormat="1">
      <c r="A44" s="7" t="s">
        <v>429</v>
      </c>
      <c r="B44" s="6" t="s">
        <v>427</v>
      </c>
      <c r="C44" s="7" t="s">
        <v>428</v>
      </c>
      <c r="D44" s="6"/>
    </row>
    <row r="45" spans="1:4">
      <c r="A45" s="3">
        <v>1</v>
      </c>
      <c r="B45" s="4" t="s">
        <v>456</v>
      </c>
      <c r="C45" s="3" t="s">
        <v>449</v>
      </c>
      <c r="D45" s="4"/>
    </row>
    <row r="46" spans="1:4">
      <c r="A46" s="3">
        <v>2</v>
      </c>
      <c r="B46" s="4" t="s">
        <v>457</v>
      </c>
      <c r="C46" s="3" t="s">
        <v>435</v>
      </c>
      <c r="D46" s="4"/>
    </row>
    <row r="47" spans="1:4">
      <c r="A47" s="3">
        <v>3</v>
      </c>
      <c r="B47" s="4" t="s">
        <v>458</v>
      </c>
      <c r="C47" s="3" t="s">
        <v>443</v>
      </c>
      <c r="D47" s="4"/>
    </row>
    <row r="48" spans="1:4">
      <c r="A48" s="3">
        <v>4</v>
      </c>
      <c r="B48" s="4" t="s">
        <v>459</v>
      </c>
      <c r="C48" s="3" t="s">
        <v>460</v>
      </c>
      <c r="D48" s="4"/>
    </row>
    <row r="49" spans="1:11">
      <c r="A49" s="3">
        <v>5</v>
      </c>
      <c r="B49" s="4" t="s">
        <v>461</v>
      </c>
      <c r="C49" s="3" t="s">
        <v>437</v>
      </c>
      <c r="D49" s="4" t="s">
        <v>462</v>
      </c>
    </row>
    <row r="50" spans="1:11">
      <c r="A50" s="3">
        <v>6</v>
      </c>
      <c r="B50" s="4" t="s">
        <v>463</v>
      </c>
      <c r="C50" s="3" t="s">
        <v>442</v>
      </c>
      <c r="D50" s="4" t="s">
        <v>464</v>
      </c>
    </row>
    <row r="51" spans="1:11">
      <c r="A51" s="3">
        <v>7</v>
      </c>
      <c r="B51" s="4" t="s">
        <v>465</v>
      </c>
      <c r="C51" s="3" t="s">
        <v>454</v>
      </c>
      <c r="D51" s="4" t="s">
        <v>455</v>
      </c>
    </row>
    <row r="54" spans="1:11">
      <c r="A54" s="3"/>
      <c r="B54" s="6" t="s">
        <v>492</v>
      </c>
      <c r="C54" s="3"/>
    </row>
    <row r="55" spans="1:11">
      <c r="A55" s="3"/>
      <c r="B55" s="4"/>
      <c r="C55" s="3"/>
      <c r="K55" t="s">
        <v>473</v>
      </c>
    </row>
    <row r="56" spans="1:11" s="8" customFormat="1">
      <c r="A56" s="7" t="s">
        <v>429</v>
      </c>
      <c r="B56" s="6" t="s">
        <v>427</v>
      </c>
      <c r="C56" s="7" t="s">
        <v>428</v>
      </c>
    </row>
    <row r="57" spans="1:11">
      <c r="A57" s="3">
        <v>1</v>
      </c>
      <c r="B57" s="4" t="s">
        <v>466</v>
      </c>
      <c r="C57" s="3" t="s">
        <v>471</v>
      </c>
    </row>
    <row r="58" spans="1:11">
      <c r="A58" s="3">
        <v>2</v>
      </c>
      <c r="B58" s="4" t="s">
        <v>467</v>
      </c>
      <c r="C58" s="3" t="s">
        <v>450</v>
      </c>
    </row>
    <row r="59" spans="1:11">
      <c r="A59" s="3">
        <v>3</v>
      </c>
      <c r="B59" s="4" t="s">
        <v>468</v>
      </c>
      <c r="C59" s="3" t="s">
        <v>435</v>
      </c>
    </row>
    <row r="60" spans="1:11">
      <c r="A60" s="3">
        <v>4</v>
      </c>
      <c r="B60" s="4" t="s">
        <v>469</v>
      </c>
      <c r="C60" s="3" t="s">
        <v>472</v>
      </c>
    </row>
    <row r="61" spans="1:11">
      <c r="A61" s="3">
        <v>5</v>
      </c>
      <c r="B61" s="4" t="s">
        <v>470</v>
      </c>
      <c r="C61" s="3" t="s">
        <v>460</v>
      </c>
    </row>
    <row r="64" spans="1:11">
      <c r="A64" s="3"/>
      <c r="B64" s="6" t="s">
        <v>493</v>
      </c>
      <c r="C64" s="3"/>
    </row>
    <row r="65" spans="1:3">
      <c r="A65" s="3"/>
      <c r="B65" s="4"/>
      <c r="C65" s="3"/>
    </row>
    <row r="66" spans="1:3" s="8" customFormat="1">
      <c r="A66" s="7" t="s">
        <v>429</v>
      </c>
      <c r="B66" s="6" t="s">
        <v>427</v>
      </c>
      <c r="C66" s="7" t="s">
        <v>428</v>
      </c>
    </row>
    <row r="67" spans="1:3">
      <c r="A67" s="3">
        <v>1</v>
      </c>
      <c r="B67" s="4" t="s">
        <v>474</v>
      </c>
      <c r="C67" s="3" t="s">
        <v>478</v>
      </c>
    </row>
    <row r="68" spans="1:3">
      <c r="A68" s="3">
        <v>2</v>
      </c>
      <c r="B68" s="4" t="s">
        <v>475</v>
      </c>
      <c r="C68" s="3" t="s">
        <v>471</v>
      </c>
    </row>
    <row r="69" spans="1:3">
      <c r="A69" s="3">
        <v>3</v>
      </c>
      <c r="B69" s="4" t="s">
        <v>476</v>
      </c>
      <c r="C69" s="3" t="s">
        <v>450</v>
      </c>
    </row>
    <row r="70" spans="1:3">
      <c r="A70" s="3">
        <v>4</v>
      </c>
      <c r="B70" s="4" t="s">
        <v>477</v>
      </c>
      <c r="C70" s="3" t="s">
        <v>435</v>
      </c>
    </row>
    <row r="71" spans="1:3">
      <c r="A71" s="3">
        <v>5</v>
      </c>
      <c r="B71" s="4" t="s">
        <v>469</v>
      </c>
      <c r="C71" s="3" t="s">
        <v>472</v>
      </c>
    </row>
  </sheetData>
  <pageMargins left="0.7" right="0.7" top="0.5" bottom="0.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81"/>
  <sheetViews>
    <sheetView workbookViewId="0">
      <selection activeCell="L67" sqref="L67"/>
    </sheetView>
  </sheetViews>
  <sheetFormatPr defaultRowHeight="15"/>
  <cols>
    <col min="1" max="1" width="5.42578125" style="5" bestFit="1" customWidth="1"/>
    <col min="2" max="2" width="25.85546875" style="48" bestFit="1" customWidth="1"/>
    <col min="3" max="3" width="14.140625" bestFit="1" customWidth="1"/>
    <col min="4" max="4" width="20.7109375" style="5" bestFit="1" customWidth="1"/>
    <col min="5" max="5" width="33.85546875" customWidth="1"/>
  </cols>
  <sheetData>
    <row r="1" spans="1:5" ht="21">
      <c r="A1" s="139" t="s">
        <v>691</v>
      </c>
      <c r="B1" s="139"/>
      <c r="C1" s="139"/>
      <c r="D1" s="139"/>
      <c r="E1" s="139"/>
    </row>
    <row r="2" spans="1:5" s="53" customFormat="1">
      <c r="A2" s="56" t="s">
        <v>743</v>
      </c>
      <c r="B2" s="54" t="s">
        <v>495</v>
      </c>
      <c r="C2" s="14" t="s">
        <v>690</v>
      </c>
      <c r="D2" s="14" t="s">
        <v>494</v>
      </c>
      <c r="E2" s="14" t="s">
        <v>687</v>
      </c>
    </row>
    <row r="3" spans="1:5" ht="24.95" customHeight="1">
      <c r="A3" s="3">
        <v>1</v>
      </c>
      <c r="B3" s="47" t="s">
        <v>49</v>
      </c>
      <c r="C3" s="51" t="s">
        <v>692</v>
      </c>
      <c r="D3" s="3" t="s">
        <v>704</v>
      </c>
      <c r="E3" s="4"/>
    </row>
    <row r="4" spans="1:5" ht="24.95" customHeight="1">
      <c r="A4" s="3">
        <v>2</v>
      </c>
      <c r="B4" s="47" t="s">
        <v>55</v>
      </c>
      <c r="C4" s="51" t="s">
        <v>693</v>
      </c>
      <c r="D4" s="3" t="s">
        <v>705</v>
      </c>
      <c r="E4" s="4"/>
    </row>
    <row r="5" spans="1:5" ht="24.95" customHeight="1">
      <c r="A5" s="3">
        <v>3</v>
      </c>
      <c r="B5" s="47" t="s">
        <v>56</v>
      </c>
      <c r="C5" s="51" t="s">
        <v>694</v>
      </c>
      <c r="D5" s="3" t="s">
        <v>706</v>
      </c>
      <c r="E5" s="4"/>
    </row>
    <row r="6" spans="1:5" ht="24.95" customHeight="1">
      <c r="A6" s="3">
        <v>4</v>
      </c>
      <c r="B6" s="47" t="s">
        <v>58</v>
      </c>
      <c r="C6" s="52" t="s">
        <v>695</v>
      </c>
      <c r="D6" s="3" t="s">
        <v>707</v>
      </c>
      <c r="E6" s="4"/>
    </row>
    <row r="7" spans="1:5" ht="24.95" customHeight="1">
      <c r="A7" s="3">
        <v>5</v>
      </c>
      <c r="B7" s="47" t="s">
        <v>62</v>
      </c>
      <c r="C7" s="52" t="s">
        <v>696</v>
      </c>
      <c r="D7" s="3" t="s">
        <v>708</v>
      </c>
      <c r="E7" s="4"/>
    </row>
    <row r="8" spans="1:5" ht="24.95" customHeight="1">
      <c r="A8" s="3">
        <v>6</v>
      </c>
      <c r="B8" s="47" t="s">
        <v>71</v>
      </c>
      <c r="C8" s="52" t="s">
        <v>697</v>
      </c>
      <c r="D8" s="3" t="s">
        <v>709</v>
      </c>
      <c r="E8" s="4"/>
    </row>
    <row r="9" spans="1:5" ht="24.95" customHeight="1">
      <c r="A9" s="3">
        <v>7</v>
      </c>
      <c r="B9" s="47" t="s">
        <v>74</v>
      </c>
      <c r="C9" s="52" t="s">
        <v>698</v>
      </c>
      <c r="D9" s="3" t="s">
        <v>710</v>
      </c>
      <c r="E9" s="4"/>
    </row>
    <row r="10" spans="1:5" ht="24.95" customHeight="1">
      <c r="A10" s="3">
        <v>8</v>
      </c>
      <c r="B10" s="47" t="s">
        <v>75</v>
      </c>
      <c r="C10" s="52" t="s">
        <v>699</v>
      </c>
      <c r="D10" s="3" t="s">
        <v>711</v>
      </c>
      <c r="E10" s="4"/>
    </row>
    <row r="11" spans="1:5" ht="24.95" customHeight="1">
      <c r="A11" s="3">
        <v>9</v>
      </c>
      <c r="B11" s="47" t="s">
        <v>77</v>
      </c>
      <c r="C11" s="52" t="s">
        <v>700</v>
      </c>
      <c r="D11" s="3" t="s">
        <v>712</v>
      </c>
      <c r="E11" s="4"/>
    </row>
    <row r="12" spans="1:5" ht="24.95" customHeight="1">
      <c r="A12" s="3">
        <v>10</v>
      </c>
      <c r="B12" s="47" t="s">
        <v>78</v>
      </c>
      <c r="C12" s="52" t="s">
        <v>701</v>
      </c>
      <c r="D12" s="3" t="s">
        <v>713</v>
      </c>
      <c r="E12" s="4"/>
    </row>
    <row r="13" spans="1:5" ht="24.95" customHeight="1">
      <c r="A13" s="3">
        <v>11</v>
      </c>
      <c r="B13" s="47" t="s">
        <v>79</v>
      </c>
      <c r="C13" s="52" t="s">
        <v>702</v>
      </c>
      <c r="D13" s="3" t="s">
        <v>714</v>
      </c>
      <c r="E13" s="4"/>
    </row>
    <row r="14" spans="1:5" ht="24.95" customHeight="1">
      <c r="A14" s="3">
        <v>12</v>
      </c>
      <c r="B14" s="47" t="s">
        <v>65</v>
      </c>
      <c r="C14" s="52" t="s">
        <v>703</v>
      </c>
      <c r="D14" s="3" t="s">
        <v>715</v>
      </c>
      <c r="E14" s="4"/>
    </row>
    <row r="17" spans="1:5" ht="21">
      <c r="A17" s="130" t="s">
        <v>716</v>
      </c>
      <c r="B17" s="130"/>
      <c r="C17" s="130"/>
      <c r="D17" s="130"/>
      <c r="E17" s="130"/>
    </row>
    <row r="18" spans="1:5" ht="24.95" customHeight="1">
      <c r="A18" s="3">
        <v>1</v>
      </c>
      <c r="B18" s="47" t="s">
        <v>318</v>
      </c>
      <c r="C18" s="52" t="s">
        <v>718</v>
      </c>
      <c r="D18" s="3" t="s">
        <v>723</v>
      </c>
      <c r="E18" s="4"/>
    </row>
    <row r="19" spans="1:5" ht="24.95" customHeight="1">
      <c r="A19" s="3">
        <v>2</v>
      </c>
      <c r="B19" s="47" t="s">
        <v>335</v>
      </c>
      <c r="C19" s="52" t="s">
        <v>719</v>
      </c>
      <c r="D19" s="3" t="s">
        <v>724</v>
      </c>
      <c r="E19" s="4"/>
    </row>
    <row r="20" spans="1:5" ht="24.95" customHeight="1">
      <c r="A20" s="3">
        <v>3</v>
      </c>
      <c r="B20" s="47" t="s">
        <v>343</v>
      </c>
      <c r="C20" s="52" t="s">
        <v>720</v>
      </c>
      <c r="D20" s="3" t="s">
        <v>725</v>
      </c>
      <c r="E20" s="4"/>
    </row>
    <row r="21" spans="1:5" ht="24.95" customHeight="1">
      <c r="A21" s="3">
        <v>4</v>
      </c>
      <c r="B21" s="47" t="s">
        <v>342</v>
      </c>
      <c r="C21" s="52" t="s">
        <v>721</v>
      </c>
      <c r="D21" s="3" t="s">
        <v>726</v>
      </c>
      <c r="E21" s="4"/>
    </row>
    <row r="22" spans="1:5" ht="24.95" customHeight="1">
      <c r="A22" s="3">
        <v>5</v>
      </c>
      <c r="B22" s="47" t="s">
        <v>717</v>
      </c>
      <c r="C22" s="52" t="s">
        <v>722</v>
      </c>
      <c r="D22" s="3" t="s">
        <v>727</v>
      </c>
      <c r="E22" s="4"/>
    </row>
    <row r="25" spans="1:5" ht="21">
      <c r="A25" s="130" t="s">
        <v>728</v>
      </c>
      <c r="B25" s="130"/>
      <c r="C25" s="130"/>
      <c r="D25" s="130"/>
      <c r="E25" s="130"/>
    </row>
    <row r="26" spans="1:5" ht="24.95" customHeight="1">
      <c r="A26" s="3">
        <v>1</v>
      </c>
      <c r="B26" s="47" t="s">
        <v>203</v>
      </c>
      <c r="C26" s="52" t="s">
        <v>729</v>
      </c>
      <c r="D26" s="3" t="s">
        <v>736</v>
      </c>
      <c r="E26" s="4"/>
    </row>
    <row r="27" spans="1:5" ht="24.95" customHeight="1">
      <c r="A27" s="3">
        <v>2</v>
      </c>
      <c r="B27" s="47" t="s">
        <v>206</v>
      </c>
      <c r="C27" s="52" t="s">
        <v>730</v>
      </c>
      <c r="D27" s="3" t="s">
        <v>737</v>
      </c>
      <c r="E27" s="4"/>
    </row>
    <row r="28" spans="1:5" ht="24.95" customHeight="1">
      <c r="A28" s="3">
        <v>3</v>
      </c>
      <c r="B28" s="47" t="s">
        <v>215</v>
      </c>
      <c r="C28" s="52" t="s">
        <v>731</v>
      </c>
      <c r="D28" s="3" t="s">
        <v>738</v>
      </c>
      <c r="E28" s="4"/>
    </row>
    <row r="29" spans="1:5" ht="24.95" customHeight="1">
      <c r="A29" s="3">
        <v>4</v>
      </c>
      <c r="B29" s="47" t="s">
        <v>216</v>
      </c>
      <c r="C29" s="52" t="s">
        <v>732</v>
      </c>
      <c r="D29" s="3" t="s">
        <v>739</v>
      </c>
      <c r="E29" s="4"/>
    </row>
    <row r="30" spans="1:5" ht="24.95" customHeight="1">
      <c r="A30" s="3">
        <v>5</v>
      </c>
      <c r="B30" s="47" t="s">
        <v>219</v>
      </c>
      <c r="C30" s="52" t="s">
        <v>733</v>
      </c>
      <c r="D30" s="3" t="s">
        <v>740</v>
      </c>
      <c r="E30" s="4"/>
    </row>
    <row r="31" spans="1:5" ht="24.95" customHeight="1">
      <c r="A31" s="3">
        <v>6</v>
      </c>
      <c r="B31" s="47" t="s">
        <v>422</v>
      </c>
      <c r="C31" s="52" t="s">
        <v>734</v>
      </c>
      <c r="D31" s="3" t="s">
        <v>741</v>
      </c>
      <c r="E31" s="4"/>
    </row>
    <row r="32" spans="1:5" ht="24.95" customHeight="1">
      <c r="A32" s="3">
        <v>7</v>
      </c>
      <c r="B32" s="47" t="s">
        <v>221</v>
      </c>
      <c r="C32" s="52" t="s">
        <v>735</v>
      </c>
      <c r="D32" s="3" t="s">
        <v>742</v>
      </c>
      <c r="E32" s="4"/>
    </row>
    <row r="34" spans="1:5" ht="21">
      <c r="A34" s="130" t="s">
        <v>689</v>
      </c>
      <c r="B34" s="130"/>
      <c r="C34" s="130"/>
      <c r="D34" s="130"/>
      <c r="E34" s="130"/>
    </row>
    <row r="35" spans="1:5" ht="24.95" customHeight="1">
      <c r="A35" s="2">
        <v>1</v>
      </c>
      <c r="B35" s="55" t="s">
        <v>317</v>
      </c>
      <c r="C35" s="52" t="s">
        <v>745</v>
      </c>
      <c r="D35" s="3" t="s">
        <v>744</v>
      </c>
      <c r="E35" s="4"/>
    </row>
    <row r="36" spans="1:5" ht="24.95" customHeight="1">
      <c r="A36" s="2">
        <v>2</v>
      </c>
      <c r="B36" s="55" t="s">
        <v>318</v>
      </c>
      <c r="C36" s="52" t="s">
        <v>718</v>
      </c>
      <c r="D36" s="3" t="s">
        <v>723</v>
      </c>
      <c r="E36" s="4"/>
    </row>
    <row r="37" spans="1:5" ht="24.95" customHeight="1">
      <c r="A37" s="2">
        <v>3</v>
      </c>
      <c r="B37" s="55" t="s">
        <v>319</v>
      </c>
      <c r="C37" s="52" t="s">
        <v>746</v>
      </c>
      <c r="D37" s="3" t="s">
        <v>769</v>
      </c>
      <c r="E37" s="4"/>
    </row>
    <row r="38" spans="1:5" ht="24.95" customHeight="1">
      <c r="A38" s="2">
        <v>4</v>
      </c>
      <c r="B38" s="55" t="s">
        <v>320</v>
      </c>
      <c r="C38" s="52" t="s">
        <v>747</v>
      </c>
      <c r="D38" s="3" t="s">
        <v>770</v>
      </c>
      <c r="E38" s="4"/>
    </row>
    <row r="39" spans="1:5" ht="24.95" customHeight="1">
      <c r="A39" s="2">
        <v>5</v>
      </c>
      <c r="B39" s="55" t="s">
        <v>321</v>
      </c>
      <c r="C39" s="52" t="s">
        <v>748</v>
      </c>
      <c r="D39" s="3" t="s">
        <v>771</v>
      </c>
      <c r="E39" s="4"/>
    </row>
    <row r="40" spans="1:5" ht="24.95" customHeight="1">
      <c r="A40" s="2">
        <v>6</v>
      </c>
      <c r="B40" s="55" t="s">
        <v>322</v>
      </c>
      <c r="C40" s="52" t="s">
        <v>749</v>
      </c>
      <c r="D40" s="3" t="s">
        <v>772</v>
      </c>
      <c r="E40" s="4"/>
    </row>
    <row r="41" spans="1:5" ht="24.95" customHeight="1">
      <c r="A41" s="2">
        <v>7</v>
      </c>
      <c r="B41" s="55" t="s">
        <v>132</v>
      </c>
      <c r="C41" s="52" t="s">
        <v>750</v>
      </c>
      <c r="D41" s="3" t="s">
        <v>773</v>
      </c>
      <c r="E41" s="4"/>
    </row>
    <row r="42" spans="1:5" ht="24.95" customHeight="1">
      <c r="A42" s="2">
        <v>8</v>
      </c>
      <c r="B42" s="55" t="s">
        <v>323</v>
      </c>
      <c r="C42" s="52" t="s">
        <v>751</v>
      </c>
      <c r="D42" s="3" t="s">
        <v>774</v>
      </c>
      <c r="E42" s="4"/>
    </row>
    <row r="43" spans="1:5" ht="24.95" customHeight="1">
      <c r="A43" s="2">
        <v>9</v>
      </c>
      <c r="B43" s="55" t="s">
        <v>324</v>
      </c>
      <c r="C43" s="52" t="s">
        <v>752</v>
      </c>
      <c r="D43" s="3" t="s">
        <v>775</v>
      </c>
      <c r="E43" s="4"/>
    </row>
    <row r="44" spans="1:5" ht="24.95" customHeight="1">
      <c r="A44" s="2">
        <v>10</v>
      </c>
      <c r="B44" s="55" t="s">
        <v>325</v>
      </c>
      <c r="C44" s="52" t="s">
        <v>753</v>
      </c>
      <c r="D44" s="3" t="s">
        <v>776</v>
      </c>
      <c r="E44" s="4"/>
    </row>
    <row r="45" spans="1:5" ht="24.95" customHeight="1">
      <c r="A45" s="2">
        <v>11</v>
      </c>
      <c r="B45" s="55" t="s">
        <v>326</v>
      </c>
      <c r="C45" s="52" t="s">
        <v>754</v>
      </c>
      <c r="D45" s="3" t="s">
        <v>777</v>
      </c>
      <c r="E45" s="4"/>
    </row>
    <row r="46" spans="1:5" ht="24.95" customHeight="1">
      <c r="A46" s="2">
        <v>12</v>
      </c>
      <c r="B46" s="55" t="s">
        <v>327</v>
      </c>
      <c r="C46" s="52" t="s">
        <v>755</v>
      </c>
      <c r="D46" s="3" t="s">
        <v>778</v>
      </c>
      <c r="E46" s="4"/>
    </row>
    <row r="47" spans="1:5" ht="24.95" customHeight="1">
      <c r="A47" s="2">
        <v>13</v>
      </c>
      <c r="B47" s="55" t="s">
        <v>328</v>
      </c>
      <c r="C47" s="52" t="s">
        <v>756</v>
      </c>
      <c r="D47" s="3" t="s">
        <v>779</v>
      </c>
      <c r="E47" s="4"/>
    </row>
    <row r="48" spans="1:5" ht="24.95" customHeight="1">
      <c r="A48" s="2">
        <v>14</v>
      </c>
      <c r="B48" s="55" t="s">
        <v>329</v>
      </c>
      <c r="C48" s="52" t="s">
        <v>757</v>
      </c>
      <c r="D48" s="3" t="s">
        <v>780</v>
      </c>
      <c r="E48" s="4"/>
    </row>
    <row r="49" spans="1:5" ht="24.95" customHeight="1">
      <c r="A49" s="2">
        <v>15</v>
      </c>
      <c r="B49" s="55" t="s">
        <v>330</v>
      </c>
      <c r="C49" s="52" t="s">
        <v>758</v>
      </c>
      <c r="D49" s="3" t="s">
        <v>781</v>
      </c>
      <c r="E49" s="4"/>
    </row>
    <row r="50" spans="1:5" ht="24.95" customHeight="1">
      <c r="A50" s="2">
        <v>16</v>
      </c>
      <c r="B50" s="55" t="s">
        <v>331</v>
      </c>
      <c r="C50" s="52" t="s">
        <v>759</v>
      </c>
      <c r="D50" s="3" t="s">
        <v>782</v>
      </c>
      <c r="E50" s="4"/>
    </row>
    <row r="51" spans="1:5" ht="24.95" customHeight="1">
      <c r="A51" s="2">
        <v>17</v>
      </c>
      <c r="B51" s="55" t="s">
        <v>332</v>
      </c>
      <c r="C51" s="52" t="s">
        <v>760</v>
      </c>
      <c r="D51" s="3" t="s">
        <v>783</v>
      </c>
      <c r="E51" s="4"/>
    </row>
    <row r="52" spans="1:5" ht="24.95" customHeight="1">
      <c r="A52" s="2">
        <v>18</v>
      </c>
      <c r="B52" s="55" t="s">
        <v>333</v>
      </c>
      <c r="C52" s="52" t="s">
        <v>761</v>
      </c>
      <c r="D52" s="3" t="s">
        <v>784</v>
      </c>
      <c r="E52" s="4"/>
    </row>
    <row r="53" spans="1:5" ht="24.95" customHeight="1">
      <c r="A53" s="2">
        <v>19</v>
      </c>
      <c r="B53" s="55" t="s">
        <v>334</v>
      </c>
      <c r="C53" s="52" t="s">
        <v>762</v>
      </c>
      <c r="D53" s="3" t="s">
        <v>785</v>
      </c>
      <c r="E53" s="4"/>
    </row>
    <row r="54" spans="1:5" ht="24.95" customHeight="1">
      <c r="A54" s="2">
        <v>20</v>
      </c>
      <c r="B54" s="55" t="s">
        <v>335</v>
      </c>
      <c r="C54" s="52" t="s">
        <v>719</v>
      </c>
      <c r="D54" s="3" t="s">
        <v>724</v>
      </c>
      <c r="E54" s="4"/>
    </row>
    <row r="55" spans="1:5" ht="24.95" customHeight="1">
      <c r="A55" s="2">
        <v>21</v>
      </c>
      <c r="B55" s="55" t="s">
        <v>336</v>
      </c>
      <c r="C55" s="52" t="s">
        <v>763</v>
      </c>
      <c r="D55" s="3" t="s">
        <v>786</v>
      </c>
      <c r="E55" s="4"/>
    </row>
    <row r="56" spans="1:5" ht="24.95" customHeight="1">
      <c r="A56" s="2">
        <v>22</v>
      </c>
      <c r="B56" s="55" t="s">
        <v>337</v>
      </c>
      <c r="C56" s="52" t="s">
        <v>764</v>
      </c>
      <c r="D56" s="3" t="s">
        <v>787</v>
      </c>
      <c r="E56" s="4"/>
    </row>
    <row r="57" spans="1:5" ht="24.95" customHeight="1">
      <c r="A57" s="2">
        <v>23</v>
      </c>
      <c r="B57" s="55" t="s">
        <v>338</v>
      </c>
      <c r="C57" s="52" t="s">
        <v>765</v>
      </c>
      <c r="D57" s="3" t="s">
        <v>788</v>
      </c>
      <c r="E57" s="4"/>
    </row>
    <row r="58" spans="1:5" ht="24.95" customHeight="1">
      <c r="A58" s="2">
        <v>24</v>
      </c>
      <c r="B58" s="55" t="s">
        <v>343</v>
      </c>
      <c r="C58" s="52" t="s">
        <v>720</v>
      </c>
      <c r="D58" s="3" t="s">
        <v>725</v>
      </c>
      <c r="E58" s="4"/>
    </row>
    <row r="59" spans="1:5" ht="24.95" customHeight="1">
      <c r="A59" s="2">
        <v>25</v>
      </c>
      <c r="B59" s="55" t="s">
        <v>339</v>
      </c>
      <c r="C59" s="52" t="s">
        <v>766</v>
      </c>
      <c r="D59" s="3" t="s">
        <v>789</v>
      </c>
      <c r="E59" s="4"/>
    </row>
    <row r="60" spans="1:5" ht="24.95" customHeight="1">
      <c r="A60" s="2">
        <v>26</v>
      </c>
      <c r="B60" s="55" t="s">
        <v>344</v>
      </c>
      <c r="C60" s="52" t="s">
        <v>722</v>
      </c>
      <c r="D60" s="3" t="s">
        <v>727</v>
      </c>
      <c r="E60" s="4"/>
    </row>
    <row r="61" spans="1:5" ht="24.95" customHeight="1">
      <c r="A61" s="2">
        <v>27</v>
      </c>
      <c r="B61" s="55" t="s">
        <v>340</v>
      </c>
      <c r="C61" s="52" t="s">
        <v>767</v>
      </c>
      <c r="D61" s="3" t="s">
        <v>790</v>
      </c>
      <c r="E61" s="4"/>
    </row>
    <row r="62" spans="1:5" ht="24.95" customHeight="1">
      <c r="A62" s="2">
        <v>28</v>
      </c>
      <c r="B62" s="55" t="s">
        <v>341</v>
      </c>
      <c r="C62" s="52" t="s">
        <v>768</v>
      </c>
      <c r="D62" s="3" t="s">
        <v>791</v>
      </c>
      <c r="E62" s="4"/>
    </row>
    <row r="63" spans="1:5" ht="24.95" customHeight="1">
      <c r="A63" s="2">
        <v>29</v>
      </c>
      <c r="B63" s="55" t="s">
        <v>342</v>
      </c>
      <c r="C63" s="52" t="s">
        <v>721</v>
      </c>
      <c r="D63" s="3" t="s">
        <v>726</v>
      </c>
      <c r="E63" s="4"/>
    </row>
    <row r="64" spans="1:5" ht="47.25" customHeight="1"/>
    <row r="65" spans="1:5" ht="21">
      <c r="A65" s="130" t="s">
        <v>792</v>
      </c>
      <c r="B65" s="130"/>
      <c r="C65" s="130"/>
      <c r="D65" s="130"/>
      <c r="E65" s="130"/>
    </row>
    <row r="66" spans="1:5" ht="30" customHeight="1">
      <c r="A66" s="2">
        <v>1</v>
      </c>
      <c r="B66" s="55" t="s">
        <v>405</v>
      </c>
      <c r="C66" s="57" t="s">
        <v>793</v>
      </c>
      <c r="D66" s="3" t="s">
        <v>809</v>
      </c>
      <c r="E66" s="47"/>
    </row>
    <row r="67" spans="1:5" ht="30" customHeight="1">
      <c r="A67" s="2">
        <v>2</v>
      </c>
      <c r="B67" s="55" t="s">
        <v>406</v>
      </c>
      <c r="C67" s="57" t="s">
        <v>794</v>
      </c>
      <c r="D67" s="3" t="s">
        <v>810</v>
      </c>
      <c r="E67" s="47"/>
    </row>
    <row r="68" spans="1:5" ht="30" customHeight="1">
      <c r="A68" s="2">
        <v>3</v>
      </c>
      <c r="B68" s="55" t="s">
        <v>407</v>
      </c>
      <c r="C68" s="57" t="s">
        <v>795</v>
      </c>
      <c r="D68" s="3" t="s">
        <v>811</v>
      </c>
      <c r="E68" s="47"/>
    </row>
    <row r="69" spans="1:5" ht="30" customHeight="1">
      <c r="A69" s="2">
        <v>4</v>
      </c>
      <c r="B69" s="55" t="s">
        <v>408</v>
      </c>
      <c r="C69" s="57" t="s">
        <v>796</v>
      </c>
      <c r="D69" s="3" t="s">
        <v>812</v>
      </c>
      <c r="E69" s="47"/>
    </row>
    <row r="70" spans="1:5" ht="30" customHeight="1">
      <c r="A70" s="2">
        <v>5</v>
      </c>
      <c r="B70" s="55" t="s">
        <v>409</v>
      </c>
      <c r="C70" s="57" t="s">
        <v>797</v>
      </c>
      <c r="D70" s="3" t="s">
        <v>813</v>
      </c>
      <c r="E70" s="47"/>
    </row>
    <row r="71" spans="1:5" ht="30" customHeight="1">
      <c r="A71" s="2">
        <v>6</v>
      </c>
      <c r="B71" s="55" t="s">
        <v>410</v>
      </c>
      <c r="C71" s="57" t="s">
        <v>798</v>
      </c>
      <c r="D71" s="3" t="s">
        <v>814</v>
      </c>
      <c r="E71" s="47"/>
    </row>
    <row r="72" spans="1:5" ht="30" customHeight="1">
      <c r="A72" s="2">
        <v>7</v>
      </c>
      <c r="B72" s="55" t="s">
        <v>411</v>
      </c>
      <c r="C72" s="57" t="s">
        <v>799</v>
      </c>
      <c r="D72" s="3" t="s">
        <v>815</v>
      </c>
      <c r="E72" s="47"/>
    </row>
    <row r="73" spans="1:5" ht="30" customHeight="1">
      <c r="A73" s="2">
        <v>8</v>
      </c>
      <c r="B73" s="55" t="s">
        <v>412</v>
      </c>
      <c r="C73" s="58" t="s">
        <v>800</v>
      </c>
      <c r="D73" s="3" t="s">
        <v>816</v>
      </c>
      <c r="E73" s="47"/>
    </row>
    <row r="74" spans="1:5" ht="30" customHeight="1">
      <c r="A74" s="2">
        <v>9</v>
      </c>
      <c r="B74" s="55" t="s">
        <v>413</v>
      </c>
      <c r="C74" s="58" t="s">
        <v>801</v>
      </c>
      <c r="D74" s="3" t="s">
        <v>817</v>
      </c>
      <c r="E74" s="47"/>
    </row>
    <row r="75" spans="1:5" ht="30" customHeight="1">
      <c r="A75" s="2">
        <v>10</v>
      </c>
      <c r="B75" s="55" t="s">
        <v>414</v>
      </c>
      <c r="C75" s="58" t="s">
        <v>802</v>
      </c>
      <c r="D75" s="3" t="s">
        <v>818</v>
      </c>
      <c r="E75" s="47"/>
    </row>
    <row r="76" spans="1:5" ht="30" customHeight="1">
      <c r="A76" s="2">
        <v>11</v>
      </c>
      <c r="B76" s="55" t="s">
        <v>415</v>
      </c>
      <c r="C76" s="58" t="s">
        <v>803</v>
      </c>
      <c r="D76" s="3" t="s">
        <v>819</v>
      </c>
      <c r="E76" s="47"/>
    </row>
    <row r="77" spans="1:5" ht="30" customHeight="1">
      <c r="A77" s="2">
        <v>12</v>
      </c>
      <c r="B77" s="55" t="s">
        <v>416</v>
      </c>
      <c r="C77" s="58" t="s">
        <v>804</v>
      </c>
      <c r="D77" s="3" t="s">
        <v>820</v>
      </c>
      <c r="E77" s="47"/>
    </row>
    <row r="78" spans="1:5" ht="30" customHeight="1">
      <c r="A78" s="2">
        <v>13</v>
      </c>
      <c r="B78" s="55" t="s">
        <v>417</v>
      </c>
      <c r="C78" s="58" t="s">
        <v>805</v>
      </c>
      <c r="D78" s="3" t="s">
        <v>821</v>
      </c>
      <c r="E78" s="47"/>
    </row>
    <row r="79" spans="1:5" ht="30" customHeight="1">
      <c r="A79" s="2">
        <v>14</v>
      </c>
      <c r="B79" s="55" t="s">
        <v>418</v>
      </c>
      <c r="C79" s="58" t="s">
        <v>806</v>
      </c>
      <c r="D79" s="3" t="s">
        <v>822</v>
      </c>
      <c r="E79" s="47"/>
    </row>
    <row r="80" spans="1:5" ht="30" customHeight="1">
      <c r="A80" s="2">
        <v>15</v>
      </c>
      <c r="B80" s="55" t="s">
        <v>419</v>
      </c>
      <c r="C80" s="58" t="s">
        <v>807</v>
      </c>
      <c r="D80" s="3" t="s">
        <v>823</v>
      </c>
      <c r="E80" s="47"/>
    </row>
    <row r="81" spans="1:5" ht="30" customHeight="1">
      <c r="A81" s="2">
        <v>16</v>
      </c>
      <c r="B81" s="55" t="s">
        <v>420</v>
      </c>
      <c r="C81" s="58" t="s">
        <v>808</v>
      </c>
      <c r="D81" s="3" t="s">
        <v>824</v>
      </c>
      <c r="E81" s="47"/>
    </row>
  </sheetData>
  <mergeCells count="5">
    <mergeCell ref="A1:E1"/>
    <mergeCell ref="A17:E17"/>
    <mergeCell ref="A25:E25"/>
    <mergeCell ref="A34:E34"/>
    <mergeCell ref="A65:E65"/>
  </mergeCells>
  <pageMargins left="0.2" right="0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5"/>
  <sheetViews>
    <sheetView workbookViewId="0">
      <selection activeCell="A6" sqref="A6"/>
    </sheetView>
  </sheetViews>
  <sheetFormatPr defaultRowHeight="24.95" customHeight="1"/>
  <cols>
    <col min="1" max="1" width="6.42578125" style="10" bestFit="1" customWidth="1"/>
    <col min="2" max="2" width="25.5703125" style="9" bestFit="1" customWidth="1"/>
    <col min="3" max="3" width="5.7109375" style="21" customWidth="1"/>
    <col min="4" max="4" width="7.7109375" style="104" customWidth="1"/>
    <col min="5" max="5" width="6.85546875" style="9" customWidth="1"/>
    <col min="6" max="6" width="8.140625" style="104" customWidth="1"/>
    <col min="7" max="7" width="7.5703125" style="9" customWidth="1"/>
    <col min="8" max="8" width="7.140625" style="104" customWidth="1"/>
    <col min="9" max="9" width="6.85546875" style="9" customWidth="1"/>
    <col min="10" max="10" width="8" style="104" customWidth="1"/>
    <col min="11" max="11" width="6.85546875" style="9" customWidth="1"/>
    <col min="12" max="12" width="7" style="104" customWidth="1"/>
    <col min="13" max="13" width="5.28515625" style="9" bestFit="1" customWidth="1"/>
    <col min="14" max="14" width="4.28515625" style="63" bestFit="1" customWidth="1"/>
    <col min="15" max="15" width="9.140625" style="104"/>
    <col min="16" max="17" width="9.140625" style="9"/>
    <col min="18" max="18" width="12.42578125" style="9" customWidth="1"/>
    <col min="19" max="16384" width="9.140625" style="9"/>
  </cols>
  <sheetData>
    <row r="1" spans="1:19" s="34" customFormat="1" ht="24.95" customHeight="1">
      <c r="A1" s="123" t="s">
        <v>848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17"/>
    </row>
    <row r="2" spans="1:19" customFormat="1" ht="21">
      <c r="A2" s="62"/>
      <c r="B2" s="6" t="s">
        <v>861</v>
      </c>
      <c r="C2" s="121" t="s">
        <v>866</v>
      </c>
      <c r="D2" s="121"/>
      <c r="E2" s="121" t="s">
        <v>867</v>
      </c>
      <c r="F2" s="121"/>
      <c r="G2" s="121" t="s">
        <v>872</v>
      </c>
      <c r="H2" s="121"/>
      <c r="I2" s="121" t="s">
        <v>873</v>
      </c>
      <c r="J2" s="121"/>
      <c r="K2" s="121" t="s">
        <v>865</v>
      </c>
      <c r="L2" s="121"/>
      <c r="M2" s="121" t="s">
        <v>871</v>
      </c>
      <c r="N2" s="121"/>
      <c r="O2" s="104"/>
    </row>
    <row r="3" spans="1:19" customFormat="1" ht="21">
      <c r="A3" s="62"/>
      <c r="B3" s="6" t="s">
        <v>874</v>
      </c>
      <c r="C3" s="83" t="s">
        <v>895</v>
      </c>
      <c r="D3" s="64" t="s">
        <v>862</v>
      </c>
      <c r="E3" s="83" t="s">
        <v>895</v>
      </c>
      <c r="F3" s="64" t="s">
        <v>862</v>
      </c>
      <c r="G3" s="83" t="s">
        <v>895</v>
      </c>
      <c r="H3" s="64" t="s">
        <v>862</v>
      </c>
      <c r="I3" s="83" t="s">
        <v>895</v>
      </c>
      <c r="J3" s="64" t="s">
        <v>862</v>
      </c>
      <c r="K3" s="83" t="s">
        <v>895</v>
      </c>
      <c r="L3" s="100" t="s">
        <v>862</v>
      </c>
      <c r="M3" s="83" t="s">
        <v>895</v>
      </c>
      <c r="N3" s="100" t="s">
        <v>862</v>
      </c>
      <c r="O3" s="104"/>
    </row>
    <row r="4" spans="1:19" customFormat="1" ht="15">
      <c r="A4" s="65"/>
      <c r="B4" s="66" t="s">
        <v>863</v>
      </c>
      <c r="C4" s="67">
        <v>24</v>
      </c>
      <c r="D4" s="93" t="s">
        <v>899</v>
      </c>
      <c r="E4" s="67">
        <v>22</v>
      </c>
      <c r="F4" s="93" t="s">
        <v>899</v>
      </c>
      <c r="G4" s="67">
        <v>24</v>
      </c>
      <c r="H4" s="93" t="s">
        <v>899</v>
      </c>
      <c r="I4" s="67">
        <v>13</v>
      </c>
      <c r="J4" s="93" t="s">
        <v>899</v>
      </c>
      <c r="K4" s="67">
        <v>22</v>
      </c>
      <c r="L4" s="68" t="s">
        <v>899</v>
      </c>
      <c r="M4" s="67"/>
      <c r="N4" s="68" t="s">
        <v>899</v>
      </c>
      <c r="O4" s="68" t="s">
        <v>864</v>
      </c>
    </row>
    <row r="5" spans="1:19" s="19" customFormat="1" ht="15.75">
      <c r="A5" s="41" t="s">
        <v>901</v>
      </c>
      <c r="B5" s="42" t="s">
        <v>502</v>
      </c>
      <c r="C5" s="39"/>
      <c r="D5" s="103"/>
      <c r="E5" s="50"/>
      <c r="F5" s="108"/>
      <c r="G5" s="89"/>
      <c r="H5" s="108"/>
      <c r="I5" s="89"/>
      <c r="J5" s="108"/>
      <c r="K5" s="89"/>
      <c r="L5" s="108"/>
      <c r="M5" s="75"/>
      <c r="N5" s="105"/>
      <c r="O5" s="108"/>
    </row>
    <row r="6" spans="1:19" s="34" customFormat="1" ht="21.95" customHeight="1">
      <c r="A6" s="41">
        <v>1</v>
      </c>
      <c r="B6" s="42" t="s">
        <v>552</v>
      </c>
      <c r="C6" s="25">
        <v>10</v>
      </c>
      <c r="D6" s="92">
        <f>C6/24</f>
        <v>0.41666666666666669</v>
      </c>
      <c r="E6" s="25">
        <v>9</v>
      </c>
      <c r="F6" s="92">
        <f>E6/22</f>
        <v>0.40909090909090912</v>
      </c>
      <c r="G6" s="25">
        <v>10</v>
      </c>
      <c r="H6" s="92">
        <f>G6/24</f>
        <v>0.41666666666666669</v>
      </c>
      <c r="I6" s="25">
        <v>2</v>
      </c>
      <c r="J6" s="92">
        <f>I6/13</f>
        <v>0.15384615384615385</v>
      </c>
      <c r="K6" s="25">
        <v>7</v>
      </c>
      <c r="L6" s="92">
        <f>K6/22</f>
        <v>0.31818181818181818</v>
      </c>
      <c r="M6" s="24"/>
      <c r="N6" s="106"/>
      <c r="O6" s="92">
        <f>SUM(D6+F6+H6+J6+L6)/5</f>
        <v>0.3428904428904429</v>
      </c>
    </row>
    <row r="7" spans="1:19" s="34" customFormat="1" ht="21.95" customHeight="1">
      <c r="A7" s="41">
        <v>2</v>
      </c>
      <c r="B7" s="42" t="s">
        <v>553</v>
      </c>
      <c r="C7" s="25">
        <v>15</v>
      </c>
      <c r="D7" s="92">
        <f t="shared" ref="D7:D64" si="0">C7/24</f>
        <v>0.625</v>
      </c>
      <c r="E7" s="25">
        <v>13</v>
      </c>
      <c r="F7" s="92">
        <f t="shared" ref="F7:F64" si="1">E7/22</f>
        <v>0.59090909090909094</v>
      </c>
      <c r="G7" s="25">
        <v>16</v>
      </c>
      <c r="H7" s="92">
        <f t="shared" ref="H7:H64" si="2">G7/24</f>
        <v>0.66666666666666663</v>
      </c>
      <c r="I7" s="25">
        <v>5</v>
      </c>
      <c r="J7" s="92">
        <f t="shared" ref="J7:J64" si="3">I7/13</f>
        <v>0.38461538461538464</v>
      </c>
      <c r="K7" s="25">
        <v>14</v>
      </c>
      <c r="L7" s="92">
        <f t="shared" ref="L7:L64" si="4">K7/22</f>
        <v>0.63636363636363635</v>
      </c>
      <c r="M7" s="24"/>
      <c r="N7" s="106"/>
      <c r="O7" s="92">
        <f t="shared" ref="O7:O64" si="5">SUM(D7+F7+H7+J7+L7)/5</f>
        <v>0.58071095571095566</v>
      </c>
      <c r="R7" s="124"/>
      <c r="S7" s="124"/>
    </row>
    <row r="8" spans="1:19" s="34" customFormat="1" ht="21.95" customHeight="1">
      <c r="A8" s="41">
        <v>3</v>
      </c>
      <c r="B8" s="42" t="s">
        <v>554</v>
      </c>
      <c r="C8" s="25">
        <v>7</v>
      </c>
      <c r="D8" s="92">
        <f t="shared" si="0"/>
        <v>0.29166666666666669</v>
      </c>
      <c r="E8" s="25">
        <v>11</v>
      </c>
      <c r="F8" s="92">
        <f t="shared" si="1"/>
        <v>0.5</v>
      </c>
      <c r="G8" s="25">
        <v>10</v>
      </c>
      <c r="H8" s="92">
        <f t="shared" si="2"/>
        <v>0.41666666666666669</v>
      </c>
      <c r="I8" s="25">
        <v>1</v>
      </c>
      <c r="J8" s="92">
        <f t="shared" si="3"/>
        <v>7.6923076923076927E-2</v>
      </c>
      <c r="K8" s="25">
        <v>8</v>
      </c>
      <c r="L8" s="92">
        <f t="shared" si="4"/>
        <v>0.36363636363636365</v>
      </c>
      <c r="M8" s="24"/>
      <c r="N8" s="106"/>
      <c r="O8" s="92">
        <f t="shared" si="5"/>
        <v>0.32977855477855478</v>
      </c>
      <c r="R8" s="73"/>
      <c r="S8" s="73"/>
    </row>
    <row r="9" spans="1:19" s="34" customFormat="1" ht="21.95" customHeight="1">
      <c r="A9" s="41">
        <v>4</v>
      </c>
      <c r="B9" s="42" t="s">
        <v>555</v>
      </c>
      <c r="C9" s="25">
        <v>10</v>
      </c>
      <c r="D9" s="92">
        <f t="shared" si="0"/>
        <v>0.41666666666666669</v>
      </c>
      <c r="E9" s="25">
        <v>10</v>
      </c>
      <c r="F9" s="92">
        <f t="shared" si="1"/>
        <v>0.45454545454545453</v>
      </c>
      <c r="G9" s="25">
        <v>12</v>
      </c>
      <c r="H9" s="92">
        <f t="shared" si="2"/>
        <v>0.5</v>
      </c>
      <c r="I9" s="25">
        <v>3</v>
      </c>
      <c r="J9" s="92">
        <f t="shared" si="3"/>
        <v>0.23076923076923078</v>
      </c>
      <c r="K9" s="25">
        <v>10</v>
      </c>
      <c r="L9" s="92">
        <f t="shared" si="4"/>
        <v>0.45454545454545453</v>
      </c>
      <c r="M9" s="24"/>
      <c r="N9" s="106"/>
      <c r="O9" s="92">
        <f t="shared" si="5"/>
        <v>0.41130536130536133</v>
      </c>
      <c r="R9" s="125"/>
      <c r="S9" s="125"/>
    </row>
    <row r="10" spans="1:19" s="34" customFormat="1" ht="21.95" customHeight="1">
      <c r="A10" s="41">
        <v>5</v>
      </c>
      <c r="B10" s="42" t="s">
        <v>556</v>
      </c>
      <c r="C10" s="25">
        <v>0</v>
      </c>
      <c r="D10" s="92">
        <f t="shared" si="0"/>
        <v>0</v>
      </c>
      <c r="E10" s="25">
        <v>1</v>
      </c>
      <c r="F10" s="92">
        <f t="shared" si="1"/>
        <v>4.5454545454545456E-2</v>
      </c>
      <c r="G10" s="25">
        <v>1</v>
      </c>
      <c r="H10" s="92">
        <f t="shared" si="2"/>
        <v>4.1666666666666664E-2</v>
      </c>
      <c r="I10" s="25">
        <v>0</v>
      </c>
      <c r="J10" s="92">
        <f t="shared" si="3"/>
        <v>0</v>
      </c>
      <c r="K10" s="25">
        <v>0</v>
      </c>
      <c r="L10" s="92">
        <f t="shared" si="4"/>
        <v>0</v>
      </c>
      <c r="M10" s="24"/>
      <c r="N10" s="106"/>
      <c r="O10" s="92">
        <f t="shared" si="5"/>
        <v>1.7424242424242425E-2</v>
      </c>
      <c r="R10" s="125"/>
      <c r="S10" s="125"/>
    </row>
    <row r="11" spans="1:19" s="34" customFormat="1" ht="21.95" customHeight="1">
      <c r="A11" s="41">
        <v>6</v>
      </c>
      <c r="B11" s="42" t="s">
        <v>557</v>
      </c>
      <c r="C11" s="25">
        <v>15</v>
      </c>
      <c r="D11" s="92">
        <f t="shared" si="0"/>
        <v>0.625</v>
      </c>
      <c r="E11" s="25">
        <v>14</v>
      </c>
      <c r="F11" s="92">
        <f t="shared" si="1"/>
        <v>0.63636363636363635</v>
      </c>
      <c r="G11" s="25">
        <v>14</v>
      </c>
      <c r="H11" s="92">
        <f t="shared" si="2"/>
        <v>0.58333333333333337</v>
      </c>
      <c r="I11" s="25">
        <v>7</v>
      </c>
      <c r="J11" s="92">
        <f t="shared" si="3"/>
        <v>0.53846153846153844</v>
      </c>
      <c r="K11" s="25">
        <v>14</v>
      </c>
      <c r="L11" s="92">
        <f t="shared" si="4"/>
        <v>0.63636363636363635</v>
      </c>
      <c r="M11" s="24"/>
      <c r="N11" s="106"/>
      <c r="O11" s="92">
        <f t="shared" si="5"/>
        <v>0.60390442890442886</v>
      </c>
      <c r="R11" s="73"/>
      <c r="S11" s="73"/>
    </row>
    <row r="12" spans="1:19" s="34" customFormat="1" ht="21.95" customHeight="1">
      <c r="A12" s="41">
        <v>7</v>
      </c>
      <c r="B12" s="42" t="s">
        <v>558</v>
      </c>
      <c r="C12" s="25">
        <v>12</v>
      </c>
      <c r="D12" s="92">
        <f t="shared" si="0"/>
        <v>0.5</v>
      </c>
      <c r="E12" s="25">
        <v>9</v>
      </c>
      <c r="F12" s="92">
        <f t="shared" si="1"/>
        <v>0.40909090909090912</v>
      </c>
      <c r="G12" s="25">
        <v>14</v>
      </c>
      <c r="H12" s="92">
        <f t="shared" si="2"/>
        <v>0.58333333333333337</v>
      </c>
      <c r="I12" s="25">
        <v>5</v>
      </c>
      <c r="J12" s="92">
        <f t="shared" si="3"/>
        <v>0.38461538461538464</v>
      </c>
      <c r="K12" s="25">
        <v>11</v>
      </c>
      <c r="L12" s="92">
        <f t="shared" si="4"/>
        <v>0.5</v>
      </c>
      <c r="M12" s="24"/>
      <c r="N12" s="106"/>
      <c r="O12" s="92">
        <f t="shared" si="5"/>
        <v>0.47540792540792542</v>
      </c>
      <c r="R12" s="74"/>
      <c r="S12" s="73"/>
    </row>
    <row r="13" spans="1:19" s="34" customFormat="1" ht="21.95" customHeight="1">
      <c r="A13" s="41">
        <v>8</v>
      </c>
      <c r="B13" s="42" t="s">
        <v>559</v>
      </c>
      <c r="C13" s="25">
        <v>15</v>
      </c>
      <c r="D13" s="92">
        <f t="shared" si="0"/>
        <v>0.625</v>
      </c>
      <c r="E13" s="25">
        <v>14</v>
      </c>
      <c r="F13" s="92">
        <f t="shared" si="1"/>
        <v>0.63636363636363635</v>
      </c>
      <c r="G13" s="25">
        <v>16</v>
      </c>
      <c r="H13" s="92">
        <f t="shared" si="2"/>
        <v>0.66666666666666663</v>
      </c>
      <c r="I13" s="25">
        <v>6</v>
      </c>
      <c r="J13" s="92">
        <f t="shared" si="3"/>
        <v>0.46153846153846156</v>
      </c>
      <c r="K13" s="25">
        <v>11</v>
      </c>
      <c r="L13" s="92">
        <f t="shared" si="4"/>
        <v>0.5</v>
      </c>
      <c r="M13" s="24"/>
      <c r="N13" s="106"/>
      <c r="O13" s="92">
        <f t="shared" si="5"/>
        <v>0.57791375291375291</v>
      </c>
      <c r="R13" s="73"/>
      <c r="S13" s="73"/>
    </row>
    <row r="14" spans="1:19" s="34" customFormat="1" ht="21.95" customHeight="1">
      <c r="A14" s="41">
        <v>9</v>
      </c>
      <c r="B14" s="42" t="s">
        <v>560</v>
      </c>
      <c r="C14" s="25">
        <v>9</v>
      </c>
      <c r="D14" s="92">
        <f t="shared" si="0"/>
        <v>0.375</v>
      </c>
      <c r="E14" s="25">
        <v>10</v>
      </c>
      <c r="F14" s="92">
        <f t="shared" si="1"/>
        <v>0.45454545454545453</v>
      </c>
      <c r="G14" s="25">
        <v>13</v>
      </c>
      <c r="H14" s="92">
        <f t="shared" si="2"/>
        <v>0.54166666666666663</v>
      </c>
      <c r="I14" s="25">
        <v>5</v>
      </c>
      <c r="J14" s="92">
        <f t="shared" si="3"/>
        <v>0.38461538461538464</v>
      </c>
      <c r="K14" s="25">
        <v>11</v>
      </c>
      <c r="L14" s="92">
        <f t="shared" si="4"/>
        <v>0.5</v>
      </c>
      <c r="M14" s="24"/>
      <c r="N14" s="106"/>
      <c r="O14" s="92">
        <f t="shared" si="5"/>
        <v>0.45116550116550114</v>
      </c>
      <c r="R14" s="74"/>
      <c r="S14" s="73"/>
    </row>
    <row r="15" spans="1:19" s="34" customFormat="1" ht="21.95" customHeight="1">
      <c r="A15" s="41">
        <v>10</v>
      </c>
      <c r="B15" s="42" t="s">
        <v>561</v>
      </c>
      <c r="C15" s="25">
        <v>12</v>
      </c>
      <c r="D15" s="92">
        <f t="shared" si="0"/>
        <v>0.5</v>
      </c>
      <c r="E15" s="25">
        <v>14</v>
      </c>
      <c r="F15" s="92">
        <f t="shared" si="1"/>
        <v>0.63636363636363635</v>
      </c>
      <c r="G15" s="25">
        <v>14</v>
      </c>
      <c r="H15" s="92">
        <f t="shared" si="2"/>
        <v>0.58333333333333337</v>
      </c>
      <c r="I15" s="25">
        <v>6</v>
      </c>
      <c r="J15" s="92">
        <f t="shared" si="3"/>
        <v>0.46153846153846156</v>
      </c>
      <c r="K15" s="25">
        <v>9</v>
      </c>
      <c r="L15" s="92">
        <f t="shared" si="4"/>
        <v>0.40909090909090912</v>
      </c>
      <c r="M15" s="24"/>
      <c r="N15" s="106"/>
      <c r="O15" s="92">
        <f t="shared" si="5"/>
        <v>0.51806526806526809</v>
      </c>
    </row>
    <row r="16" spans="1:19" s="34" customFormat="1" ht="21.95" customHeight="1">
      <c r="A16" s="41">
        <v>11</v>
      </c>
      <c r="B16" s="42" t="s">
        <v>562</v>
      </c>
      <c r="C16" s="25">
        <v>15</v>
      </c>
      <c r="D16" s="92">
        <f t="shared" si="0"/>
        <v>0.625</v>
      </c>
      <c r="E16" s="25">
        <v>15</v>
      </c>
      <c r="F16" s="92">
        <f t="shared" si="1"/>
        <v>0.68181818181818177</v>
      </c>
      <c r="G16" s="25">
        <v>17</v>
      </c>
      <c r="H16" s="92">
        <f t="shared" si="2"/>
        <v>0.70833333333333337</v>
      </c>
      <c r="I16" s="25">
        <v>7</v>
      </c>
      <c r="J16" s="92">
        <f t="shared" si="3"/>
        <v>0.53846153846153844</v>
      </c>
      <c r="K16" s="25">
        <v>12</v>
      </c>
      <c r="L16" s="92">
        <f t="shared" si="4"/>
        <v>0.54545454545454541</v>
      </c>
      <c r="M16" s="24"/>
      <c r="N16" s="106"/>
      <c r="O16" s="92">
        <f t="shared" si="5"/>
        <v>0.61981351981351973</v>
      </c>
    </row>
    <row r="17" spans="1:15" s="34" customFormat="1" ht="21.95" customHeight="1">
      <c r="A17" s="41">
        <v>12</v>
      </c>
      <c r="B17" s="42" t="s">
        <v>563</v>
      </c>
      <c r="C17" s="25">
        <v>3</v>
      </c>
      <c r="D17" s="92">
        <f t="shared" si="0"/>
        <v>0.125</v>
      </c>
      <c r="E17" s="25">
        <v>4</v>
      </c>
      <c r="F17" s="92">
        <f t="shared" si="1"/>
        <v>0.18181818181818182</v>
      </c>
      <c r="G17" s="25">
        <v>8</v>
      </c>
      <c r="H17" s="92">
        <f t="shared" si="2"/>
        <v>0.33333333333333331</v>
      </c>
      <c r="I17" s="25">
        <v>0</v>
      </c>
      <c r="J17" s="92">
        <f t="shared" si="3"/>
        <v>0</v>
      </c>
      <c r="K17" s="25">
        <v>0</v>
      </c>
      <c r="L17" s="92">
        <f t="shared" si="4"/>
        <v>0</v>
      </c>
      <c r="M17" s="24"/>
      <c r="N17" s="106"/>
      <c r="O17" s="92">
        <f t="shared" si="5"/>
        <v>0.12803030303030302</v>
      </c>
    </row>
    <row r="18" spans="1:15" s="34" customFormat="1" ht="21.95" customHeight="1">
      <c r="A18" s="41">
        <v>13</v>
      </c>
      <c r="B18" s="42" t="s">
        <v>564</v>
      </c>
      <c r="C18" s="25">
        <v>18</v>
      </c>
      <c r="D18" s="92">
        <f t="shared" si="0"/>
        <v>0.75</v>
      </c>
      <c r="E18" s="25">
        <v>16</v>
      </c>
      <c r="F18" s="92">
        <f t="shared" si="1"/>
        <v>0.72727272727272729</v>
      </c>
      <c r="G18" s="25">
        <v>17</v>
      </c>
      <c r="H18" s="92">
        <f t="shared" si="2"/>
        <v>0.70833333333333337</v>
      </c>
      <c r="I18" s="25">
        <v>6</v>
      </c>
      <c r="J18" s="92">
        <f t="shared" si="3"/>
        <v>0.46153846153846156</v>
      </c>
      <c r="K18" s="25">
        <v>13</v>
      </c>
      <c r="L18" s="92">
        <f t="shared" si="4"/>
        <v>0.59090909090909094</v>
      </c>
      <c r="M18" s="24"/>
      <c r="N18" s="106"/>
      <c r="O18" s="92">
        <f t="shared" si="5"/>
        <v>0.64761072261072261</v>
      </c>
    </row>
    <row r="19" spans="1:15" s="34" customFormat="1" ht="21.95" customHeight="1">
      <c r="A19" s="41">
        <v>14</v>
      </c>
      <c r="B19" s="42" t="s">
        <v>565</v>
      </c>
      <c r="C19" s="25">
        <v>18</v>
      </c>
      <c r="D19" s="92">
        <f t="shared" si="0"/>
        <v>0.75</v>
      </c>
      <c r="E19" s="25">
        <v>15</v>
      </c>
      <c r="F19" s="92">
        <f t="shared" si="1"/>
        <v>0.68181818181818177</v>
      </c>
      <c r="G19" s="25">
        <v>18</v>
      </c>
      <c r="H19" s="92">
        <f t="shared" si="2"/>
        <v>0.75</v>
      </c>
      <c r="I19" s="25">
        <v>3</v>
      </c>
      <c r="J19" s="92">
        <f t="shared" si="3"/>
        <v>0.23076923076923078</v>
      </c>
      <c r="K19" s="25">
        <v>11</v>
      </c>
      <c r="L19" s="92">
        <f t="shared" si="4"/>
        <v>0.5</v>
      </c>
      <c r="M19" s="24"/>
      <c r="N19" s="106"/>
      <c r="O19" s="92">
        <f t="shared" si="5"/>
        <v>0.58251748251748248</v>
      </c>
    </row>
    <row r="20" spans="1:15" s="34" customFormat="1" ht="21.95" customHeight="1">
      <c r="A20" s="41">
        <v>15</v>
      </c>
      <c r="B20" s="42" t="s">
        <v>566</v>
      </c>
      <c r="C20" s="25">
        <v>14</v>
      </c>
      <c r="D20" s="92">
        <f t="shared" si="0"/>
        <v>0.58333333333333337</v>
      </c>
      <c r="E20" s="25">
        <v>12</v>
      </c>
      <c r="F20" s="92">
        <f t="shared" si="1"/>
        <v>0.54545454545454541</v>
      </c>
      <c r="G20" s="25">
        <v>16</v>
      </c>
      <c r="H20" s="92">
        <f t="shared" si="2"/>
        <v>0.66666666666666663</v>
      </c>
      <c r="I20" s="25">
        <v>5</v>
      </c>
      <c r="J20" s="92">
        <f t="shared" si="3"/>
        <v>0.38461538461538464</v>
      </c>
      <c r="K20" s="25">
        <v>7</v>
      </c>
      <c r="L20" s="92">
        <f t="shared" si="4"/>
        <v>0.31818181818181818</v>
      </c>
      <c r="M20" s="24"/>
      <c r="N20" s="106"/>
      <c r="O20" s="92">
        <f t="shared" si="5"/>
        <v>0.49965034965034966</v>
      </c>
    </row>
    <row r="21" spans="1:15" s="34" customFormat="1" ht="21.95" customHeight="1">
      <c r="A21" s="41">
        <v>16</v>
      </c>
      <c r="B21" s="42" t="s">
        <v>567</v>
      </c>
      <c r="C21" s="25">
        <v>12</v>
      </c>
      <c r="D21" s="92">
        <f t="shared" si="0"/>
        <v>0.5</v>
      </c>
      <c r="E21" s="25">
        <v>13</v>
      </c>
      <c r="F21" s="92">
        <f t="shared" si="1"/>
        <v>0.59090909090909094</v>
      </c>
      <c r="G21" s="25">
        <v>16</v>
      </c>
      <c r="H21" s="92">
        <f t="shared" si="2"/>
        <v>0.66666666666666663</v>
      </c>
      <c r="I21" s="25">
        <v>4</v>
      </c>
      <c r="J21" s="92">
        <f t="shared" si="3"/>
        <v>0.30769230769230771</v>
      </c>
      <c r="K21" s="25">
        <v>7</v>
      </c>
      <c r="L21" s="92">
        <f t="shared" si="4"/>
        <v>0.31818181818181818</v>
      </c>
      <c r="M21" s="24"/>
      <c r="N21" s="106"/>
      <c r="O21" s="92">
        <f t="shared" si="5"/>
        <v>0.4766899766899767</v>
      </c>
    </row>
    <row r="22" spans="1:15" s="34" customFormat="1" ht="21.95" customHeight="1">
      <c r="A22" s="41">
        <v>17</v>
      </c>
      <c r="B22" s="42" t="s">
        <v>568</v>
      </c>
      <c r="C22" s="25">
        <v>19</v>
      </c>
      <c r="D22" s="92">
        <f t="shared" si="0"/>
        <v>0.79166666666666663</v>
      </c>
      <c r="E22" s="25">
        <v>18</v>
      </c>
      <c r="F22" s="92">
        <f t="shared" si="1"/>
        <v>0.81818181818181823</v>
      </c>
      <c r="G22" s="25">
        <v>20</v>
      </c>
      <c r="H22" s="92">
        <f t="shared" si="2"/>
        <v>0.83333333333333337</v>
      </c>
      <c r="I22" s="25">
        <v>7</v>
      </c>
      <c r="J22" s="92">
        <f t="shared" si="3"/>
        <v>0.53846153846153844</v>
      </c>
      <c r="K22" s="25">
        <v>13</v>
      </c>
      <c r="L22" s="92">
        <f t="shared" si="4"/>
        <v>0.59090909090909094</v>
      </c>
      <c r="M22" s="24"/>
      <c r="N22" s="106"/>
      <c r="O22" s="92">
        <f t="shared" si="5"/>
        <v>0.71451048951048945</v>
      </c>
    </row>
    <row r="23" spans="1:15" s="34" customFormat="1" ht="21.95" customHeight="1">
      <c r="A23" s="41">
        <v>18</v>
      </c>
      <c r="B23" s="42" t="s">
        <v>569</v>
      </c>
      <c r="C23" s="25">
        <v>22</v>
      </c>
      <c r="D23" s="92">
        <f t="shared" si="0"/>
        <v>0.91666666666666663</v>
      </c>
      <c r="E23" s="25">
        <v>21</v>
      </c>
      <c r="F23" s="92">
        <f t="shared" si="1"/>
        <v>0.95454545454545459</v>
      </c>
      <c r="G23" s="25">
        <v>23</v>
      </c>
      <c r="H23" s="92">
        <f t="shared" si="2"/>
        <v>0.95833333333333337</v>
      </c>
      <c r="I23" s="25">
        <v>7</v>
      </c>
      <c r="J23" s="92">
        <f t="shared" si="3"/>
        <v>0.53846153846153844</v>
      </c>
      <c r="K23" s="25">
        <v>18</v>
      </c>
      <c r="L23" s="92">
        <f t="shared" si="4"/>
        <v>0.81818181818181823</v>
      </c>
      <c r="M23" s="24"/>
      <c r="N23" s="106"/>
      <c r="O23" s="92">
        <f t="shared" si="5"/>
        <v>0.83723776223776214</v>
      </c>
    </row>
    <row r="24" spans="1:15" s="34" customFormat="1" ht="21.95" customHeight="1">
      <c r="A24" s="41">
        <v>19</v>
      </c>
      <c r="B24" s="42" t="s">
        <v>570</v>
      </c>
      <c r="C24" s="25">
        <v>22</v>
      </c>
      <c r="D24" s="92">
        <f t="shared" si="0"/>
        <v>0.91666666666666663</v>
      </c>
      <c r="E24" s="25">
        <v>20</v>
      </c>
      <c r="F24" s="92">
        <f t="shared" si="1"/>
        <v>0.90909090909090906</v>
      </c>
      <c r="G24" s="25">
        <v>22</v>
      </c>
      <c r="H24" s="92">
        <f t="shared" si="2"/>
        <v>0.91666666666666663</v>
      </c>
      <c r="I24" s="25">
        <v>13</v>
      </c>
      <c r="J24" s="92">
        <f t="shared" si="3"/>
        <v>1</v>
      </c>
      <c r="K24" s="25">
        <v>15</v>
      </c>
      <c r="L24" s="92">
        <f t="shared" si="4"/>
        <v>0.68181818181818177</v>
      </c>
      <c r="M24" s="24"/>
      <c r="N24" s="106"/>
      <c r="O24" s="92">
        <f t="shared" si="5"/>
        <v>0.88484848484848477</v>
      </c>
    </row>
    <row r="25" spans="1:15" s="34" customFormat="1" ht="21.95" customHeight="1">
      <c r="A25" s="41">
        <v>20</v>
      </c>
      <c r="B25" s="42" t="s">
        <v>571</v>
      </c>
      <c r="C25" s="25">
        <v>13</v>
      </c>
      <c r="D25" s="92">
        <f t="shared" si="0"/>
        <v>0.54166666666666663</v>
      </c>
      <c r="E25" s="25">
        <v>11</v>
      </c>
      <c r="F25" s="92">
        <f t="shared" si="1"/>
        <v>0.5</v>
      </c>
      <c r="G25" s="25">
        <v>12</v>
      </c>
      <c r="H25" s="92">
        <f t="shared" si="2"/>
        <v>0.5</v>
      </c>
      <c r="I25" s="25">
        <v>2</v>
      </c>
      <c r="J25" s="92">
        <f t="shared" si="3"/>
        <v>0.15384615384615385</v>
      </c>
      <c r="K25" s="25">
        <v>9</v>
      </c>
      <c r="L25" s="92">
        <f t="shared" si="4"/>
        <v>0.40909090909090912</v>
      </c>
      <c r="M25" s="24"/>
      <c r="N25" s="106"/>
      <c r="O25" s="92">
        <f t="shared" si="5"/>
        <v>0.42092074592074591</v>
      </c>
    </row>
    <row r="26" spans="1:15" s="44" customFormat="1" ht="21.95" customHeight="1">
      <c r="A26" s="41">
        <v>21</v>
      </c>
      <c r="B26" s="42" t="s">
        <v>572</v>
      </c>
      <c r="C26" s="25">
        <v>7</v>
      </c>
      <c r="D26" s="92">
        <f t="shared" si="0"/>
        <v>0.29166666666666669</v>
      </c>
      <c r="E26" s="25">
        <v>9</v>
      </c>
      <c r="F26" s="92">
        <f t="shared" si="1"/>
        <v>0.40909090909090912</v>
      </c>
      <c r="G26" s="33">
        <v>10</v>
      </c>
      <c r="H26" s="92">
        <f t="shared" si="2"/>
        <v>0.41666666666666669</v>
      </c>
      <c r="I26" s="33">
        <v>1</v>
      </c>
      <c r="J26" s="92">
        <f t="shared" si="3"/>
        <v>7.6923076923076927E-2</v>
      </c>
      <c r="K26" s="33">
        <v>10</v>
      </c>
      <c r="L26" s="92">
        <f t="shared" si="4"/>
        <v>0.45454545454545453</v>
      </c>
      <c r="M26" s="33"/>
      <c r="N26" s="92"/>
      <c r="O26" s="92">
        <f t="shared" si="5"/>
        <v>0.32977855477855478</v>
      </c>
    </row>
    <row r="27" spans="1:15" s="44" customFormat="1" ht="21.95" customHeight="1">
      <c r="A27" s="41">
        <v>22</v>
      </c>
      <c r="B27" s="42" t="s">
        <v>573</v>
      </c>
      <c r="C27" s="25">
        <v>16</v>
      </c>
      <c r="D27" s="92">
        <f t="shared" si="0"/>
        <v>0.66666666666666663</v>
      </c>
      <c r="E27" s="25">
        <v>13</v>
      </c>
      <c r="F27" s="92">
        <f t="shared" si="1"/>
        <v>0.59090909090909094</v>
      </c>
      <c r="G27" s="33">
        <v>15</v>
      </c>
      <c r="H27" s="92">
        <f t="shared" si="2"/>
        <v>0.625</v>
      </c>
      <c r="I27" s="33">
        <v>4</v>
      </c>
      <c r="J27" s="92">
        <f t="shared" si="3"/>
        <v>0.30769230769230771</v>
      </c>
      <c r="K27" s="33">
        <v>11</v>
      </c>
      <c r="L27" s="92">
        <f t="shared" si="4"/>
        <v>0.5</v>
      </c>
      <c r="M27" s="33"/>
      <c r="N27" s="92"/>
      <c r="O27" s="92">
        <f t="shared" si="5"/>
        <v>0.5380536130536131</v>
      </c>
    </row>
    <row r="28" spans="1:15" s="34" customFormat="1" ht="21.95" customHeight="1">
      <c r="A28" s="41">
        <v>23</v>
      </c>
      <c r="B28" s="42" t="s">
        <v>574</v>
      </c>
      <c r="C28" s="25">
        <v>7</v>
      </c>
      <c r="D28" s="92">
        <f t="shared" si="0"/>
        <v>0.29166666666666669</v>
      </c>
      <c r="E28" s="25">
        <v>9</v>
      </c>
      <c r="F28" s="92">
        <f t="shared" si="1"/>
        <v>0.40909090909090912</v>
      </c>
      <c r="G28" s="25">
        <v>12</v>
      </c>
      <c r="H28" s="92">
        <f t="shared" si="2"/>
        <v>0.5</v>
      </c>
      <c r="I28" s="25">
        <v>3</v>
      </c>
      <c r="J28" s="92">
        <f t="shared" si="3"/>
        <v>0.23076923076923078</v>
      </c>
      <c r="K28" s="25">
        <v>10</v>
      </c>
      <c r="L28" s="92">
        <f t="shared" si="4"/>
        <v>0.45454545454545453</v>
      </c>
      <c r="M28" s="24"/>
      <c r="N28" s="106"/>
      <c r="O28" s="92">
        <f t="shared" si="5"/>
        <v>0.37721445221445221</v>
      </c>
    </row>
    <row r="29" spans="1:15" s="34" customFormat="1" ht="21.95" customHeight="1">
      <c r="A29" s="41">
        <v>24</v>
      </c>
      <c r="B29" s="42" t="s">
        <v>575</v>
      </c>
      <c r="C29" s="25">
        <v>17</v>
      </c>
      <c r="D29" s="92">
        <f t="shared" si="0"/>
        <v>0.70833333333333337</v>
      </c>
      <c r="E29" s="25">
        <v>16</v>
      </c>
      <c r="F29" s="92">
        <f t="shared" si="1"/>
        <v>0.72727272727272729</v>
      </c>
      <c r="G29" s="25">
        <v>13</v>
      </c>
      <c r="H29" s="92">
        <f t="shared" si="2"/>
        <v>0.54166666666666663</v>
      </c>
      <c r="I29" s="25">
        <v>7</v>
      </c>
      <c r="J29" s="92">
        <f t="shared" si="3"/>
        <v>0.53846153846153844</v>
      </c>
      <c r="K29" s="25">
        <v>13</v>
      </c>
      <c r="L29" s="92">
        <f t="shared" si="4"/>
        <v>0.59090909090909094</v>
      </c>
      <c r="M29" s="24"/>
      <c r="N29" s="106"/>
      <c r="O29" s="92">
        <f t="shared" si="5"/>
        <v>0.6213286713286712</v>
      </c>
    </row>
    <row r="30" spans="1:15" s="34" customFormat="1" ht="21.95" customHeight="1">
      <c r="A30" s="41">
        <v>25</v>
      </c>
      <c r="B30" s="42" t="s">
        <v>576</v>
      </c>
      <c r="C30" s="25">
        <v>18</v>
      </c>
      <c r="D30" s="92">
        <f t="shared" si="0"/>
        <v>0.75</v>
      </c>
      <c r="E30" s="25">
        <v>18</v>
      </c>
      <c r="F30" s="92">
        <f t="shared" si="1"/>
        <v>0.81818181818181823</v>
      </c>
      <c r="G30" s="25">
        <v>19</v>
      </c>
      <c r="H30" s="92">
        <f t="shared" si="2"/>
        <v>0.79166666666666663</v>
      </c>
      <c r="I30" s="25">
        <v>7</v>
      </c>
      <c r="J30" s="92">
        <f t="shared" si="3"/>
        <v>0.53846153846153844</v>
      </c>
      <c r="K30" s="25">
        <v>17</v>
      </c>
      <c r="L30" s="92">
        <f t="shared" si="4"/>
        <v>0.77272727272727271</v>
      </c>
      <c r="M30" s="24"/>
      <c r="N30" s="106"/>
      <c r="O30" s="92">
        <f t="shared" si="5"/>
        <v>0.73420745920745922</v>
      </c>
    </row>
    <row r="31" spans="1:15" s="34" customFormat="1" ht="21.95" customHeight="1">
      <c r="A31" s="41">
        <v>26</v>
      </c>
      <c r="B31" s="42" t="s">
        <v>577</v>
      </c>
      <c r="C31" s="25">
        <v>18</v>
      </c>
      <c r="D31" s="92">
        <f t="shared" si="0"/>
        <v>0.75</v>
      </c>
      <c r="E31" s="25">
        <v>18</v>
      </c>
      <c r="F31" s="92">
        <f t="shared" si="1"/>
        <v>0.81818181818181823</v>
      </c>
      <c r="G31" s="25">
        <v>19</v>
      </c>
      <c r="H31" s="92">
        <f t="shared" si="2"/>
        <v>0.79166666666666663</v>
      </c>
      <c r="I31" s="25">
        <v>5</v>
      </c>
      <c r="J31" s="92">
        <f t="shared" si="3"/>
        <v>0.38461538461538464</v>
      </c>
      <c r="K31" s="25">
        <v>13</v>
      </c>
      <c r="L31" s="92">
        <f t="shared" si="4"/>
        <v>0.59090909090909094</v>
      </c>
      <c r="M31" s="24"/>
      <c r="N31" s="106"/>
      <c r="O31" s="92">
        <f t="shared" si="5"/>
        <v>0.66707459207459208</v>
      </c>
    </row>
    <row r="32" spans="1:15" s="34" customFormat="1" ht="21.95" customHeight="1">
      <c r="A32" s="41">
        <v>27</v>
      </c>
      <c r="B32" s="42" t="s">
        <v>578</v>
      </c>
      <c r="C32" s="25">
        <v>14</v>
      </c>
      <c r="D32" s="92">
        <f t="shared" si="0"/>
        <v>0.58333333333333337</v>
      </c>
      <c r="E32" s="25">
        <v>14</v>
      </c>
      <c r="F32" s="92">
        <f t="shared" si="1"/>
        <v>0.63636363636363635</v>
      </c>
      <c r="G32" s="25">
        <v>16</v>
      </c>
      <c r="H32" s="92">
        <f t="shared" si="2"/>
        <v>0.66666666666666663</v>
      </c>
      <c r="I32" s="25">
        <v>2</v>
      </c>
      <c r="J32" s="92">
        <f t="shared" si="3"/>
        <v>0.15384615384615385</v>
      </c>
      <c r="K32" s="25">
        <v>14</v>
      </c>
      <c r="L32" s="92">
        <f t="shared" si="4"/>
        <v>0.63636363636363635</v>
      </c>
      <c r="M32" s="24"/>
      <c r="N32" s="106"/>
      <c r="O32" s="92">
        <f t="shared" si="5"/>
        <v>0.53531468531468529</v>
      </c>
    </row>
    <row r="33" spans="1:15" s="34" customFormat="1" ht="21.95" customHeight="1">
      <c r="A33" s="41">
        <v>28</v>
      </c>
      <c r="B33" s="42" t="s">
        <v>579</v>
      </c>
      <c r="C33" s="25">
        <v>16</v>
      </c>
      <c r="D33" s="92">
        <f t="shared" si="0"/>
        <v>0.66666666666666663</v>
      </c>
      <c r="E33" s="25">
        <v>15</v>
      </c>
      <c r="F33" s="92">
        <f t="shared" si="1"/>
        <v>0.68181818181818177</v>
      </c>
      <c r="G33" s="25">
        <v>18</v>
      </c>
      <c r="H33" s="92">
        <f t="shared" si="2"/>
        <v>0.75</v>
      </c>
      <c r="I33" s="25">
        <v>5</v>
      </c>
      <c r="J33" s="92">
        <f t="shared" si="3"/>
        <v>0.38461538461538464</v>
      </c>
      <c r="K33" s="25">
        <v>14</v>
      </c>
      <c r="L33" s="92">
        <f t="shared" si="4"/>
        <v>0.63636363636363635</v>
      </c>
      <c r="M33" s="24"/>
      <c r="N33" s="106"/>
      <c r="O33" s="92">
        <f t="shared" si="5"/>
        <v>0.62389277389277387</v>
      </c>
    </row>
    <row r="34" spans="1:15" s="34" customFormat="1" ht="21.95" customHeight="1">
      <c r="A34" s="41">
        <v>29</v>
      </c>
      <c r="B34" s="42" t="s">
        <v>580</v>
      </c>
      <c r="C34" s="25">
        <v>19</v>
      </c>
      <c r="D34" s="92">
        <f t="shared" si="0"/>
        <v>0.79166666666666663</v>
      </c>
      <c r="E34" s="25">
        <v>8</v>
      </c>
      <c r="F34" s="92">
        <f t="shared" si="1"/>
        <v>0.36363636363636365</v>
      </c>
      <c r="G34" s="25">
        <v>11</v>
      </c>
      <c r="H34" s="92">
        <f t="shared" si="2"/>
        <v>0.45833333333333331</v>
      </c>
      <c r="I34" s="25">
        <v>5</v>
      </c>
      <c r="J34" s="92">
        <f t="shared" si="3"/>
        <v>0.38461538461538464</v>
      </c>
      <c r="K34" s="25">
        <v>14</v>
      </c>
      <c r="L34" s="92">
        <f t="shared" si="4"/>
        <v>0.63636363636363635</v>
      </c>
      <c r="M34" s="24"/>
      <c r="N34" s="106"/>
      <c r="O34" s="92">
        <f t="shared" si="5"/>
        <v>0.52692307692307694</v>
      </c>
    </row>
    <row r="35" spans="1:15" s="34" customFormat="1" ht="21.95" customHeight="1">
      <c r="A35" s="41">
        <v>30</v>
      </c>
      <c r="B35" s="42" t="s">
        <v>581</v>
      </c>
      <c r="C35" s="25">
        <v>12</v>
      </c>
      <c r="D35" s="92">
        <f t="shared" si="0"/>
        <v>0.5</v>
      </c>
      <c r="E35" s="25">
        <v>11</v>
      </c>
      <c r="F35" s="92">
        <f t="shared" si="1"/>
        <v>0.5</v>
      </c>
      <c r="G35" s="25">
        <v>16</v>
      </c>
      <c r="H35" s="92">
        <f t="shared" si="2"/>
        <v>0.66666666666666663</v>
      </c>
      <c r="I35" s="25">
        <v>4</v>
      </c>
      <c r="J35" s="92">
        <f t="shared" si="3"/>
        <v>0.30769230769230771</v>
      </c>
      <c r="K35" s="25">
        <v>11</v>
      </c>
      <c r="L35" s="92">
        <f t="shared" si="4"/>
        <v>0.5</v>
      </c>
      <c r="M35" s="24"/>
      <c r="N35" s="106"/>
      <c r="O35" s="92">
        <f t="shared" si="5"/>
        <v>0.49487179487179489</v>
      </c>
    </row>
    <row r="36" spans="1:15" s="34" customFormat="1" ht="21.95" customHeight="1">
      <c r="A36" s="41">
        <v>31</v>
      </c>
      <c r="B36" s="42" t="s">
        <v>582</v>
      </c>
      <c r="C36" s="25">
        <v>16</v>
      </c>
      <c r="D36" s="92">
        <f t="shared" si="0"/>
        <v>0.66666666666666663</v>
      </c>
      <c r="E36" s="25">
        <v>15</v>
      </c>
      <c r="F36" s="92">
        <f t="shared" si="1"/>
        <v>0.68181818181818177</v>
      </c>
      <c r="G36" s="25">
        <v>15</v>
      </c>
      <c r="H36" s="92">
        <f t="shared" si="2"/>
        <v>0.625</v>
      </c>
      <c r="I36" s="25">
        <v>4</v>
      </c>
      <c r="J36" s="92">
        <f t="shared" si="3"/>
        <v>0.30769230769230771</v>
      </c>
      <c r="K36" s="25">
        <v>11</v>
      </c>
      <c r="L36" s="92">
        <f t="shared" si="4"/>
        <v>0.5</v>
      </c>
      <c r="M36" s="24"/>
      <c r="N36" s="106"/>
      <c r="O36" s="92">
        <f t="shared" si="5"/>
        <v>0.55623543123543118</v>
      </c>
    </row>
    <row r="37" spans="1:15" s="34" customFormat="1" ht="21.95" customHeight="1">
      <c r="A37" s="41">
        <v>32</v>
      </c>
      <c r="B37" s="42" t="s">
        <v>583</v>
      </c>
      <c r="C37" s="25">
        <v>14</v>
      </c>
      <c r="D37" s="92">
        <f t="shared" si="0"/>
        <v>0.58333333333333337</v>
      </c>
      <c r="E37" s="25">
        <v>14</v>
      </c>
      <c r="F37" s="92">
        <f t="shared" si="1"/>
        <v>0.63636363636363635</v>
      </c>
      <c r="G37" s="25">
        <v>16</v>
      </c>
      <c r="H37" s="92">
        <f t="shared" si="2"/>
        <v>0.66666666666666663</v>
      </c>
      <c r="I37" s="25">
        <v>7</v>
      </c>
      <c r="J37" s="92">
        <f t="shared" si="3"/>
        <v>0.53846153846153844</v>
      </c>
      <c r="K37" s="25">
        <v>15</v>
      </c>
      <c r="L37" s="92">
        <f t="shared" si="4"/>
        <v>0.68181818181818177</v>
      </c>
      <c r="M37" s="24"/>
      <c r="N37" s="106"/>
      <c r="O37" s="92">
        <f t="shared" si="5"/>
        <v>0.6213286713286712</v>
      </c>
    </row>
    <row r="38" spans="1:15" s="34" customFormat="1" ht="21.95" customHeight="1">
      <c r="A38" s="41">
        <v>33</v>
      </c>
      <c r="B38" s="42" t="s">
        <v>584</v>
      </c>
      <c r="C38" s="25">
        <v>14</v>
      </c>
      <c r="D38" s="92">
        <f t="shared" si="0"/>
        <v>0.58333333333333337</v>
      </c>
      <c r="E38" s="25">
        <v>13</v>
      </c>
      <c r="F38" s="92">
        <f t="shared" si="1"/>
        <v>0.59090909090909094</v>
      </c>
      <c r="G38" s="25">
        <v>14</v>
      </c>
      <c r="H38" s="92">
        <f t="shared" si="2"/>
        <v>0.58333333333333337</v>
      </c>
      <c r="I38" s="25">
        <v>4</v>
      </c>
      <c r="J38" s="92">
        <f t="shared" si="3"/>
        <v>0.30769230769230771</v>
      </c>
      <c r="K38" s="25">
        <v>10</v>
      </c>
      <c r="L38" s="92">
        <f t="shared" si="4"/>
        <v>0.45454545454545453</v>
      </c>
      <c r="M38" s="24"/>
      <c r="N38" s="106"/>
      <c r="O38" s="92">
        <f t="shared" si="5"/>
        <v>0.50396270396270393</v>
      </c>
    </row>
    <row r="39" spans="1:15" s="34" customFormat="1" ht="21.95" customHeight="1">
      <c r="A39" s="41">
        <v>34</v>
      </c>
      <c r="B39" s="42" t="s">
        <v>585</v>
      </c>
      <c r="C39" s="25">
        <v>13</v>
      </c>
      <c r="D39" s="92">
        <f t="shared" si="0"/>
        <v>0.54166666666666663</v>
      </c>
      <c r="E39" s="25">
        <v>12</v>
      </c>
      <c r="F39" s="92">
        <f t="shared" si="1"/>
        <v>0.54545454545454541</v>
      </c>
      <c r="G39" s="25">
        <v>13</v>
      </c>
      <c r="H39" s="92">
        <f t="shared" si="2"/>
        <v>0.54166666666666663</v>
      </c>
      <c r="I39" s="25">
        <v>7</v>
      </c>
      <c r="J39" s="92">
        <f t="shared" si="3"/>
        <v>0.53846153846153844</v>
      </c>
      <c r="K39" s="25">
        <v>9</v>
      </c>
      <c r="L39" s="92">
        <f t="shared" si="4"/>
        <v>0.40909090909090912</v>
      </c>
      <c r="M39" s="24"/>
      <c r="N39" s="106"/>
      <c r="O39" s="92">
        <f t="shared" si="5"/>
        <v>0.51526806526806523</v>
      </c>
    </row>
    <row r="40" spans="1:15" s="34" customFormat="1" ht="21.95" customHeight="1">
      <c r="A40" s="41">
        <v>35</v>
      </c>
      <c r="B40" s="42" t="s">
        <v>586</v>
      </c>
      <c r="C40" s="25">
        <v>21</v>
      </c>
      <c r="D40" s="92">
        <f t="shared" si="0"/>
        <v>0.875</v>
      </c>
      <c r="E40" s="25">
        <v>18</v>
      </c>
      <c r="F40" s="92">
        <f t="shared" si="1"/>
        <v>0.81818181818181823</v>
      </c>
      <c r="G40" s="25">
        <v>20</v>
      </c>
      <c r="H40" s="92">
        <f t="shared" si="2"/>
        <v>0.83333333333333337</v>
      </c>
      <c r="I40" s="25">
        <v>6</v>
      </c>
      <c r="J40" s="92">
        <f t="shared" si="3"/>
        <v>0.46153846153846156</v>
      </c>
      <c r="K40" s="25">
        <v>14</v>
      </c>
      <c r="L40" s="92">
        <f t="shared" si="4"/>
        <v>0.63636363636363635</v>
      </c>
      <c r="M40" s="24"/>
      <c r="N40" s="106"/>
      <c r="O40" s="92">
        <f t="shared" si="5"/>
        <v>0.72488344988344999</v>
      </c>
    </row>
    <row r="41" spans="1:15" s="34" customFormat="1" ht="21.95" customHeight="1">
      <c r="A41" s="41">
        <v>36</v>
      </c>
      <c r="B41" s="42" t="s">
        <v>587</v>
      </c>
      <c r="C41" s="25">
        <v>15</v>
      </c>
      <c r="D41" s="92">
        <f t="shared" si="0"/>
        <v>0.625</v>
      </c>
      <c r="E41" s="25">
        <v>14</v>
      </c>
      <c r="F41" s="92">
        <f t="shared" si="1"/>
        <v>0.63636363636363635</v>
      </c>
      <c r="G41" s="25">
        <v>17</v>
      </c>
      <c r="H41" s="92">
        <f t="shared" si="2"/>
        <v>0.70833333333333337</v>
      </c>
      <c r="I41" s="25">
        <v>6</v>
      </c>
      <c r="J41" s="92">
        <f t="shared" si="3"/>
        <v>0.46153846153846156</v>
      </c>
      <c r="K41" s="25">
        <v>9</v>
      </c>
      <c r="L41" s="92">
        <f t="shared" si="4"/>
        <v>0.40909090909090912</v>
      </c>
      <c r="M41" s="24"/>
      <c r="N41" s="106"/>
      <c r="O41" s="92">
        <f t="shared" si="5"/>
        <v>0.56806526806526814</v>
      </c>
    </row>
    <row r="42" spans="1:15" s="34" customFormat="1" ht="21.95" customHeight="1">
      <c r="A42" s="41">
        <v>37</v>
      </c>
      <c r="B42" s="42" t="s">
        <v>588</v>
      </c>
      <c r="C42" s="25">
        <v>23</v>
      </c>
      <c r="D42" s="92">
        <f t="shared" si="0"/>
        <v>0.95833333333333337</v>
      </c>
      <c r="E42" s="25">
        <v>20</v>
      </c>
      <c r="F42" s="92">
        <f t="shared" si="1"/>
        <v>0.90909090909090906</v>
      </c>
      <c r="G42" s="25">
        <v>22</v>
      </c>
      <c r="H42" s="92">
        <f t="shared" si="2"/>
        <v>0.91666666666666663</v>
      </c>
      <c r="I42" s="25">
        <v>2</v>
      </c>
      <c r="J42" s="92">
        <f t="shared" si="3"/>
        <v>0.15384615384615385</v>
      </c>
      <c r="K42" s="25">
        <v>11</v>
      </c>
      <c r="L42" s="92">
        <f t="shared" si="4"/>
        <v>0.5</v>
      </c>
      <c r="M42" s="24"/>
      <c r="N42" s="106"/>
      <c r="O42" s="92">
        <f t="shared" si="5"/>
        <v>0.68758741258741263</v>
      </c>
    </row>
    <row r="43" spans="1:15" s="34" customFormat="1" ht="21.95" customHeight="1">
      <c r="A43" s="41">
        <v>38</v>
      </c>
      <c r="B43" s="42" t="s">
        <v>589</v>
      </c>
      <c r="C43" s="25">
        <v>19</v>
      </c>
      <c r="D43" s="92">
        <f t="shared" si="0"/>
        <v>0.79166666666666663</v>
      </c>
      <c r="E43" s="25">
        <v>15</v>
      </c>
      <c r="F43" s="92">
        <f t="shared" si="1"/>
        <v>0.68181818181818177</v>
      </c>
      <c r="G43" s="25">
        <v>16</v>
      </c>
      <c r="H43" s="92">
        <f t="shared" si="2"/>
        <v>0.66666666666666663</v>
      </c>
      <c r="I43" s="25">
        <v>1</v>
      </c>
      <c r="J43" s="92">
        <f t="shared" si="3"/>
        <v>7.6923076923076927E-2</v>
      </c>
      <c r="K43" s="25">
        <v>9</v>
      </c>
      <c r="L43" s="92">
        <f t="shared" si="4"/>
        <v>0.40909090909090912</v>
      </c>
      <c r="M43" s="24"/>
      <c r="N43" s="106"/>
      <c r="O43" s="92">
        <f t="shared" si="5"/>
        <v>0.52523310023310033</v>
      </c>
    </row>
    <row r="44" spans="1:15" s="34" customFormat="1" ht="21.95" customHeight="1">
      <c r="A44" s="41">
        <v>39</v>
      </c>
      <c r="B44" s="42" t="s">
        <v>590</v>
      </c>
      <c r="C44" s="25">
        <v>5</v>
      </c>
      <c r="D44" s="92">
        <f t="shared" si="0"/>
        <v>0.20833333333333334</v>
      </c>
      <c r="E44" s="25">
        <v>7</v>
      </c>
      <c r="F44" s="92">
        <f t="shared" si="1"/>
        <v>0.31818181818181818</v>
      </c>
      <c r="G44" s="25">
        <v>6</v>
      </c>
      <c r="H44" s="92">
        <f t="shared" si="2"/>
        <v>0.25</v>
      </c>
      <c r="I44" s="25">
        <v>8</v>
      </c>
      <c r="J44" s="92">
        <f t="shared" si="3"/>
        <v>0.61538461538461542</v>
      </c>
      <c r="K44" s="25">
        <v>5</v>
      </c>
      <c r="L44" s="92">
        <f t="shared" si="4"/>
        <v>0.22727272727272727</v>
      </c>
      <c r="M44" s="24"/>
      <c r="N44" s="106"/>
      <c r="O44" s="92">
        <f t="shared" si="5"/>
        <v>0.32383449883449883</v>
      </c>
    </row>
    <row r="45" spans="1:15" s="34" customFormat="1" ht="21.95" customHeight="1">
      <c r="A45" s="41">
        <v>40</v>
      </c>
      <c r="B45" s="42" t="s">
        <v>591</v>
      </c>
      <c r="C45" s="25">
        <v>17</v>
      </c>
      <c r="D45" s="92">
        <f t="shared" si="0"/>
        <v>0.70833333333333337</v>
      </c>
      <c r="E45" s="25">
        <v>16</v>
      </c>
      <c r="F45" s="92">
        <f t="shared" si="1"/>
        <v>0.72727272727272729</v>
      </c>
      <c r="G45" s="25">
        <v>18</v>
      </c>
      <c r="H45" s="92">
        <f t="shared" si="2"/>
        <v>0.75</v>
      </c>
      <c r="I45" s="25">
        <v>5</v>
      </c>
      <c r="J45" s="92">
        <f t="shared" si="3"/>
        <v>0.38461538461538464</v>
      </c>
      <c r="K45" s="25">
        <v>17</v>
      </c>
      <c r="L45" s="92">
        <f t="shared" si="4"/>
        <v>0.77272727272727271</v>
      </c>
      <c r="M45" s="24"/>
      <c r="N45" s="106"/>
      <c r="O45" s="92">
        <f t="shared" si="5"/>
        <v>0.66858974358974366</v>
      </c>
    </row>
    <row r="46" spans="1:15" s="34" customFormat="1" ht="21.95" customHeight="1">
      <c r="A46" s="41">
        <v>41</v>
      </c>
      <c r="B46" s="42" t="s">
        <v>592</v>
      </c>
      <c r="C46" s="25">
        <v>16</v>
      </c>
      <c r="D46" s="92">
        <f t="shared" si="0"/>
        <v>0.66666666666666663</v>
      </c>
      <c r="E46" s="25">
        <v>14</v>
      </c>
      <c r="F46" s="92">
        <f t="shared" si="1"/>
        <v>0.63636363636363635</v>
      </c>
      <c r="G46" s="25">
        <v>17</v>
      </c>
      <c r="H46" s="92">
        <f t="shared" si="2"/>
        <v>0.70833333333333337</v>
      </c>
      <c r="I46" s="25">
        <v>5</v>
      </c>
      <c r="J46" s="92">
        <f t="shared" si="3"/>
        <v>0.38461538461538464</v>
      </c>
      <c r="K46" s="25">
        <v>12</v>
      </c>
      <c r="L46" s="92">
        <f t="shared" si="4"/>
        <v>0.54545454545454541</v>
      </c>
      <c r="M46" s="24"/>
      <c r="N46" s="106"/>
      <c r="O46" s="92">
        <f t="shared" si="5"/>
        <v>0.58828671328671323</v>
      </c>
    </row>
    <row r="47" spans="1:15" s="34" customFormat="1" ht="21.95" customHeight="1">
      <c r="A47" s="41">
        <v>42</v>
      </c>
      <c r="B47" s="42" t="s">
        <v>593</v>
      </c>
      <c r="C47" s="25">
        <v>13</v>
      </c>
      <c r="D47" s="92">
        <f t="shared" si="0"/>
        <v>0.54166666666666663</v>
      </c>
      <c r="E47" s="25">
        <v>15</v>
      </c>
      <c r="F47" s="92">
        <f t="shared" si="1"/>
        <v>0.68181818181818177</v>
      </c>
      <c r="G47" s="25">
        <v>5</v>
      </c>
      <c r="H47" s="92">
        <f t="shared" si="2"/>
        <v>0.20833333333333334</v>
      </c>
      <c r="I47" s="25">
        <v>2</v>
      </c>
      <c r="J47" s="92">
        <f t="shared" si="3"/>
        <v>0.15384615384615385</v>
      </c>
      <c r="K47" s="25">
        <v>13</v>
      </c>
      <c r="L47" s="92">
        <f t="shared" si="4"/>
        <v>0.59090909090909094</v>
      </c>
      <c r="M47" s="24"/>
      <c r="N47" s="106"/>
      <c r="O47" s="92">
        <f t="shared" si="5"/>
        <v>0.43531468531468526</v>
      </c>
    </row>
    <row r="48" spans="1:15" s="34" customFormat="1" ht="21.95" customHeight="1">
      <c r="A48" s="41">
        <v>43</v>
      </c>
      <c r="B48" s="42" t="s">
        <v>594</v>
      </c>
      <c r="C48" s="25">
        <v>3</v>
      </c>
      <c r="D48" s="92">
        <f t="shared" si="0"/>
        <v>0.125</v>
      </c>
      <c r="E48" s="25">
        <v>3</v>
      </c>
      <c r="F48" s="92">
        <f t="shared" si="1"/>
        <v>0.13636363636363635</v>
      </c>
      <c r="G48" s="25">
        <v>4</v>
      </c>
      <c r="H48" s="92">
        <f t="shared" si="2"/>
        <v>0.16666666666666666</v>
      </c>
      <c r="I48" s="25">
        <v>7</v>
      </c>
      <c r="J48" s="92">
        <f t="shared" si="3"/>
        <v>0.53846153846153844</v>
      </c>
      <c r="K48" s="25">
        <v>2</v>
      </c>
      <c r="L48" s="92">
        <f t="shared" si="4"/>
        <v>9.0909090909090912E-2</v>
      </c>
      <c r="M48" s="24"/>
      <c r="N48" s="106"/>
      <c r="O48" s="92">
        <f t="shared" si="5"/>
        <v>0.21148018648018646</v>
      </c>
    </row>
    <row r="49" spans="1:15" s="34" customFormat="1" ht="21.95" customHeight="1">
      <c r="A49" s="41">
        <v>44</v>
      </c>
      <c r="B49" s="42" t="s">
        <v>595</v>
      </c>
      <c r="C49" s="25">
        <v>17</v>
      </c>
      <c r="D49" s="92">
        <f t="shared" si="0"/>
        <v>0.70833333333333337</v>
      </c>
      <c r="E49" s="25">
        <v>16</v>
      </c>
      <c r="F49" s="92">
        <f t="shared" si="1"/>
        <v>0.72727272727272729</v>
      </c>
      <c r="G49" s="25">
        <v>17</v>
      </c>
      <c r="H49" s="92">
        <f t="shared" si="2"/>
        <v>0.70833333333333337</v>
      </c>
      <c r="I49" s="25">
        <v>7</v>
      </c>
      <c r="J49" s="92">
        <f t="shared" si="3"/>
        <v>0.53846153846153844</v>
      </c>
      <c r="K49" s="25">
        <v>15</v>
      </c>
      <c r="L49" s="92">
        <f t="shared" si="4"/>
        <v>0.68181818181818177</v>
      </c>
      <c r="M49" s="24"/>
      <c r="N49" s="106"/>
      <c r="O49" s="92">
        <f t="shared" si="5"/>
        <v>0.67284382284382283</v>
      </c>
    </row>
    <row r="50" spans="1:15" s="34" customFormat="1" ht="21.95" customHeight="1">
      <c r="A50" s="41">
        <v>45</v>
      </c>
      <c r="B50" s="42" t="s">
        <v>596</v>
      </c>
      <c r="C50" s="25">
        <v>21</v>
      </c>
      <c r="D50" s="92">
        <f t="shared" si="0"/>
        <v>0.875</v>
      </c>
      <c r="E50" s="25">
        <v>17</v>
      </c>
      <c r="F50" s="92">
        <f t="shared" si="1"/>
        <v>0.77272727272727271</v>
      </c>
      <c r="G50" s="25">
        <v>20</v>
      </c>
      <c r="H50" s="92">
        <f t="shared" si="2"/>
        <v>0.83333333333333337</v>
      </c>
      <c r="I50" s="25">
        <v>6</v>
      </c>
      <c r="J50" s="92">
        <f t="shared" si="3"/>
        <v>0.46153846153846156</v>
      </c>
      <c r="K50" s="25">
        <v>14</v>
      </c>
      <c r="L50" s="92">
        <f t="shared" si="4"/>
        <v>0.63636363636363635</v>
      </c>
      <c r="M50" s="24"/>
      <c r="N50" s="106"/>
      <c r="O50" s="92">
        <f t="shared" si="5"/>
        <v>0.71579254079254073</v>
      </c>
    </row>
    <row r="51" spans="1:15" s="34" customFormat="1" ht="21.95" customHeight="1">
      <c r="A51" s="41">
        <v>46</v>
      </c>
      <c r="B51" s="42" t="s">
        <v>597</v>
      </c>
      <c r="C51" s="25">
        <v>15</v>
      </c>
      <c r="D51" s="92">
        <f t="shared" si="0"/>
        <v>0.625</v>
      </c>
      <c r="E51" s="25">
        <v>14</v>
      </c>
      <c r="F51" s="92">
        <f t="shared" si="1"/>
        <v>0.63636363636363635</v>
      </c>
      <c r="G51" s="25">
        <v>17</v>
      </c>
      <c r="H51" s="92">
        <f t="shared" si="2"/>
        <v>0.70833333333333337</v>
      </c>
      <c r="I51" s="25">
        <v>8</v>
      </c>
      <c r="J51" s="92">
        <f t="shared" si="3"/>
        <v>0.61538461538461542</v>
      </c>
      <c r="K51" s="25">
        <v>15</v>
      </c>
      <c r="L51" s="92">
        <f t="shared" si="4"/>
        <v>0.68181818181818177</v>
      </c>
      <c r="M51" s="24"/>
      <c r="N51" s="106"/>
      <c r="O51" s="92">
        <f t="shared" si="5"/>
        <v>0.65337995337995336</v>
      </c>
    </row>
    <row r="52" spans="1:15" s="34" customFormat="1" ht="21.95" customHeight="1">
      <c r="A52" s="41">
        <v>47</v>
      </c>
      <c r="B52" s="42" t="s">
        <v>598</v>
      </c>
      <c r="C52" s="25">
        <v>14</v>
      </c>
      <c r="D52" s="92">
        <f t="shared" si="0"/>
        <v>0.58333333333333337</v>
      </c>
      <c r="E52" s="25">
        <v>15</v>
      </c>
      <c r="F52" s="92">
        <f t="shared" si="1"/>
        <v>0.68181818181818177</v>
      </c>
      <c r="G52" s="25">
        <v>18</v>
      </c>
      <c r="H52" s="92">
        <f t="shared" si="2"/>
        <v>0.75</v>
      </c>
      <c r="I52" s="25">
        <v>6</v>
      </c>
      <c r="J52" s="92">
        <f t="shared" si="3"/>
        <v>0.46153846153846156</v>
      </c>
      <c r="K52" s="25">
        <v>14</v>
      </c>
      <c r="L52" s="92">
        <f t="shared" si="4"/>
        <v>0.63636363636363635</v>
      </c>
      <c r="M52" s="24"/>
      <c r="N52" s="106"/>
      <c r="O52" s="92">
        <f t="shared" si="5"/>
        <v>0.62261072261072259</v>
      </c>
    </row>
    <row r="53" spans="1:15" ht="21.95" customHeight="1">
      <c r="A53" s="41">
        <v>48</v>
      </c>
      <c r="B53" s="42" t="s">
        <v>599</v>
      </c>
      <c r="C53" s="43">
        <v>10</v>
      </c>
      <c r="D53" s="92">
        <f t="shared" si="0"/>
        <v>0.41666666666666669</v>
      </c>
      <c r="E53" s="43">
        <v>11</v>
      </c>
      <c r="F53" s="92">
        <f t="shared" si="1"/>
        <v>0.5</v>
      </c>
      <c r="G53" s="43">
        <v>11</v>
      </c>
      <c r="H53" s="92">
        <f t="shared" si="2"/>
        <v>0.45833333333333331</v>
      </c>
      <c r="I53" s="43">
        <v>4</v>
      </c>
      <c r="J53" s="92">
        <f t="shared" si="3"/>
        <v>0.30769230769230771</v>
      </c>
      <c r="K53" s="43">
        <v>9</v>
      </c>
      <c r="L53" s="92">
        <f t="shared" si="4"/>
        <v>0.40909090909090912</v>
      </c>
      <c r="M53" s="42"/>
      <c r="N53" s="107"/>
      <c r="O53" s="92">
        <f t="shared" si="5"/>
        <v>0.41835664335664335</v>
      </c>
    </row>
    <row r="54" spans="1:15" ht="21.95" customHeight="1">
      <c r="A54" s="41">
        <v>49</v>
      </c>
      <c r="B54" s="42" t="s">
        <v>600</v>
      </c>
      <c r="C54" s="43">
        <v>9</v>
      </c>
      <c r="D54" s="92">
        <f t="shared" si="0"/>
        <v>0.375</v>
      </c>
      <c r="E54" s="43">
        <v>8</v>
      </c>
      <c r="F54" s="92">
        <f t="shared" si="1"/>
        <v>0.36363636363636365</v>
      </c>
      <c r="G54" s="43">
        <v>7</v>
      </c>
      <c r="H54" s="92">
        <f t="shared" si="2"/>
        <v>0.29166666666666669</v>
      </c>
      <c r="I54" s="43">
        <v>6</v>
      </c>
      <c r="J54" s="92">
        <f t="shared" si="3"/>
        <v>0.46153846153846156</v>
      </c>
      <c r="K54" s="43">
        <v>10</v>
      </c>
      <c r="L54" s="92">
        <f t="shared" si="4"/>
        <v>0.45454545454545453</v>
      </c>
      <c r="M54" s="42"/>
      <c r="N54" s="107"/>
      <c r="O54" s="92">
        <f t="shared" si="5"/>
        <v>0.38927738927738931</v>
      </c>
    </row>
    <row r="55" spans="1:15" ht="21.95" customHeight="1">
      <c r="A55" s="41">
        <v>50</v>
      </c>
      <c r="B55" s="42" t="s">
        <v>601</v>
      </c>
      <c r="C55" s="43">
        <v>9</v>
      </c>
      <c r="D55" s="92">
        <f t="shared" si="0"/>
        <v>0.375</v>
      </c>
      <c r="E55" s="43">
        <v>10</v>
      </c>
      <c r="F55" s="92">
        <f t="shared" si="1"/>
        <v>0.45454545454545453</v>
      </c>
      <c r="G55" s="43">
        <v>12</v>
      </c>
      <c r="H55" s="92">
        <f t="shared" si="2"/>
        <v>0.5</v>
      </c>
      <c r="I55" s="43">
        <v>6</v>
      </c>
      <c r="J55" s="92">
        <f t="shared" si="3"/>
        <v>0.46153846153846156</v>
      </c>
      <c r="K55" s="43">
        <v>11</v>
      </c>
      <c r="L55" s="92">
        <f t="shared" si="4"/>
        <v>0.5</v>
      </c>
      <c r="M55" s="42"/>
      <c r="N55" s="107"/>
      <c r="O55" s="92">
        <f t="shared" si="5"/>
        <v>0.45821678321678327</v>
      </c>
    </row>
    <row r="56" spans="1:15" ht="21.95" customHeight="1">
      <c r="A56" s="41">
        <v>51</v>
      </c>
      <c r="B56" s="42" t="s">
        <v>602</v>
      </c>
      <c r="C56" s="43">
        <v>11</v>
      </c>
      <c r="D56" s="92">
        <f t="shared" si="0"/>
        <v>0.45833333333333331</v>
      </c>
      <c r="E56" s="43">
        <v>11</v>
      </c>
      <c r="F56" s="92">
        <f t="shared" si="1"/>
        <v>0.5</v>
      </c>
      <c r="G56" s="43">
        <v>14</v>
      </c>
      <c r="H56" s="92">
        <f t="shared" si="2"/>
        <v>0.58333333333333337</v>
      </c>
      <c r="I56" s="43">
        <v>7</v>
      </c>
      <c r="J56" s="92">
        <f t="shared" si="3"/>
        <v>0.53846153846153844</v>
      </c>
      <c r="K56" s="43">
        <v>13</v>
      </c>
      <c r="L56" s="92">
        <f t="shared" si="4"/>
        <v>0.59090909090909094</v>
      </c>
      <c r="M56" s="42"/>
      <c r="N56" s="107"/>
      <c r="O56" s="92">
        <f t="shared" si="5"/>
        <v>0.53420745920745916</v>
      </c>
    </row>
    <row r="57" spans="1:15" ht="21.95" customHeight="1">
      <c r="A57" s="41">
        <v>52</v>
      </c>
      <c r="B57" s="42" t="s">
        <v>603</v>
      </c>
      <c r="C57" s="43">
        <v>12</v>
      </c>
      <c r="D57" s="92">
        <f t="shared" si="0"/>
        <v>0.5</v>
      </c>
      <c r="E57" s="43">
        <v>12</v>
      </c>
      <c r="F57" s="92">
        <f t="shared" si="1"/>
        <v>0.54545454545454541</v>
      </c>
      <c r="G57" s="43">
        <v>16</v>
      </c>
      <c r="H57" s="92">
        <f t="shared" si="2"/>
        <v>0.66666666666666663</v>
      </c>
      <c r="I57" s="43">
        <v>4</v>
      </c>
      <c r="J57" s="92">
        <f t="shared" si="3"/>
        <v>0.30769230769230771</v>
      </c>
      <c r="K57" s="43">
        <v>12</v>
      </c>
      <c r="L57" s="92">
        <f t="shared" si="4"/>
        <v>0.54545454545454541</v>
      </c>
      <c r="M57" s="42"/>
      <c r="N57" s="107"/>
      <c r="O57" s="92">
        <f t="shared" si="5"/>
        <v>0.51305361305361297</v>
      </c>
    </row>
    <row r="58" spans="1:15" ht="24.95" customHeight="1">
      <c r="A58" s="41">
        <v>53</v>
      </c>
      <c r="B58" s="42" t="s">
        <v>850</v>
      </c>
      <c r="C58" s="43">
        <v>8</v>
      </c>
      <c r="D58" s="92">
        <f t="shared" si="0"/>
        <v>0.33333333333333331</v>
      </c>
      <c r="E58" s="43">
        <v>8</v>
      </c>
      <c r="F58" s="92">
        <f t="shared" si="1"/>
        <v>0.36363636363636365</v>
      </c>
      <c r="G58" s="43">
        <v>10</v>
      </c>
      <c r="H58" s="92">
        <f t="shared" si="2"/>
        <v>0.41666666666666669</v>
      </c>
      <c r="I58" s="43">
        <v>5</v>
      </c>
      <c r="J58" s="92">
        <f t="shared" si="3"/>
        <v>0.38461538461538464</v>
      </c>
      <c r="K58" s="43">
        <v>4</v>
      </c>
      <c r="L58" s="92">
        <f t="shared" si="4"/>
        <v>0.18181818181818182</v>
      </c>
      <c r="M58" s="42"/>
      <c r="N58" s="107"/>
      <c r="O58" s="92">
        <f t="shared" si="5"/>
        <v>0.33601398601398602</v>
      </c>
    </row>
    <row r="59" spans="1:15" ht="24.95" customHeight="1">
      <c r="A59" s="41">
        <v>54</v>
      </c>
      <c r="B59" s="42" t="s">
        <v>851</v>
      </c>
      <c r="C59" s="43">
        <v>9</v>
      </c>
      <c r="D59" s="92">
        <f t="shared" si="0"/>
        <v>0.375</v>
      </c>
      <c r="E59" s="43">
        <v>11</v>
      </c>
      <c r="F59" s="92">
        <f t="shared" si="1"/>
        <v>0.5</v>
      </c>
      <c r="G59" s="43">
        <v>13</v>
      </c>
      <c r="H59" s="92">
        <f t="shared" si="2"/>
        <v>0.54166666666666663</v>
      </c>
      <c r="I59" s="43">
        <v>3</v>
      </c>
      <c r="J59" s="92">
        <f t="shared" si="3"/>
        <v>0.23076923076923078</v>
      </c>
      <c r="K59" s="43">
        <v>11</v>
      </c>
      <c r="L59" s="92">
        <f t="shared" si="4"/>
        <v>0.5</v>
      </c>
      <c r="M59" s="42"/>
      <c r="N59" s="107"/>
      <c r="O59" s="92">
        <f t="shared" si="5"/>
        <v>0.42948717948717946</v>
      </c>
    </row>
    <row r="60" spans="1:15" ht="24.95" customHeight="1">
      <c r="A60" s="41">
        <v>55</v>
      </c>
      <c r="B60" s="42" t="s">
        <v>852</v>
      </c>
      <c r="C60" s="43">
        <v>16</v>
      </c>
      <c r="D60" s="92">
        <f t="shared" si="0"/>
        <v>0.66666666666666663</v>
      </c>
      <c r="E60" s="43">
        <v>14</v>
      </c>
      <c r="F60" s="92">
        <f t="shared" si="1"/>
        <v>0.63636363636363635</v>
      </c>
      <c r="G60" s="43">
        <v>18</v>
      </c>
      <c r="H60" s="92">
        <f t="shared" si="2"/>
        <v>0.75</v>
      </c>
      <c r="I60" s="43">
        <v>1</v>
      </c>
      <c r="J60" s="92">
        <f t="shared" si="3"/>
        <v>7.6923076923076927E-2</v>
      </c>
      <c r="K60" s="43">
        <v>5</v>
      </c>
      <c r="L60" s="92">
        <f t="shared" si="4"/>
        <v>0.22727272727272727</v>
      </c>
      <c r="M60" s="42"/>
      <c r="N60" s="107"/>
      <c r="O60" s="92">
        <f t="shared" si="5"/>
        <v>0.47144522144522139</v>
      </c>
    </row>
    <row r="61" spans="1:15" ht="24.95" customHeight="1">
      <c r="A61" s="41">
        <v>56</v>
      </c>
      <c r="B61" s="42" t="s">
        <v>853</v>
      </c>
      <c r="C61" s="43">
        <v>0</v>
      </c>
      <c r="D61" s="92">
        <f t="shared" si="0"/>
        <v>0</v>
      </c>
      <c r="E61" s="43">
        <v>0</v>
      </c>
      <c r="F61" s="92">
        <f t="shared" si="1"/>
        <v>0</v>
      </c>
      <c r="G61" s="43">
        <v>0</v>
      </c>
      <c r="H61" s="92">
        <f t="shared" si="2"/>
        <v>0</v>
      </c>
      <c r="I61" s="43">
        <v>1</v>
      </c>
      <c r="J61" s="92">
        <f t="shared" si="3"/>
        <v>7.6923076923076927E-2</v>
      </c>
      <c r="K61" s="43">
        <v>0</v>
      </c>
      <c r="L61" s="92">
        <f t="shared" si="4"/>
        <v>0</v>
      </c>
      <c r="M61" s="42"/>
      <c r="N61" s="107"/>
      <c r="O61" s="92">
        <f t="shared" si="5"/>
        <v>1.5384615384615385E-2</v>
      </c>
    </row>
    <row r="62" spans="1:15" ht="24.95" customHeight="1">
      <c r="A62" s="41">
        <v>57</v>
      </c>
      <c r="B62" s="42" t="s">
        <v>854</v>
      </c>
      <c r="C62" s="43">
        <v>6</v>
      </c>
      <c r="D62" s="92">
        <f t="shared" si="0"/>
        <v>0.25</v>
      </c>
      <c r="E62" s="43">
        <v>7</v>
      </c>
      <c r="F62" s="92">
        <f t="shared" si="1"/>
        <v>0.31818181818181818</v>
      </c>
      <c r="G62" s="43">
        <v>8</v>
      </c>
      <c r="H62" s="92">
        <f t="shared" si="2"/>
        <v>0.33333333333333331</v>
      </c>
      <c r="I62" s="43">
        <v>3</v>
      </c>
      <c r="J62" s="92">
        <f t="shared" si="3"/>
        <v>0.23076923076923078</v>
      </c>
      <c r="K62" s="43">
        <v>4</v>
      </c>
      <c r="L62" s="92">
        <f t="shared" si="4"/>
        <v>0.18181818181818182</v>
      </c>
      <c r="M62" s="42"/>
      <c r="N62" s="107"/>
      <c r="O62" s="92">
        <f t="shared" si="5"/>
        <v>0.26282051282051283</v>
      </c>
    </row>
    <row r="63" spans="1:15" ht="24.95" customHeight="1">
      <c r="A63" s="41">
        <v>58</v>
      </c>
      <c r="B63" s="42" t="s">
        <v>855</v>
      </c>
      <c r="C63" s="43">
        <v>7</v>
      </c>
      <c r="D63" s="92">
        <f t="shared" si="0"/>
        <v>0.29166666666666669</v>
      </c>
      <c r="E63" s="43">
        <v>5</v>
      </c>
      <c r="F63" s="92">
        <f t="shared" si="1"/>
        <v>0.22727272727272727</v>
      </c>
      <c r="G63" s="43">
        <v>6</v>
      </c>
      <c r="H63" s="92">
        <f t="shared" si="2"/>
        <v>0.25</v>
      </c>
      <c r="I63" s="43">
        <v>2</v>
      </c>
      <c r="J63" s="92">
        <f t="shared" si="3"/>
        <v>0.15384615384615385</v>
      </c>
      <c r="K63" s="43">
        <v>4</v>
      </c>
      <c r="L63" s="92">
        <f t="shared" si="4"/>
        <v>0.18181818181818182</v>
      </c>
      <c r="M63" s="42"/>
      <c r="N63" s="107"/>
      <c r="O63" s="92">
        <f t="shared" si="5"/>
        <v>0.22092074592074593</v>
      </c>
    </row>
    <row r="64" spans="1:15" ht="24.95" customHeight="1">
      <c r="A64" s="41">
        <v>59</v>
      </c>
      <c r="B64" s="42" t="s">
        <v>856</v>
      </c>
      <c r="C64" s="43">
        <v>10</v>
      </c>
      <c r="D64" s="92">
        <f t="shared" si="0"/>
        <v>0.41666666666666669</v>
      </c>
      <c r="E64" s="43">
        <v>12</v>
      </c>
      <c r="F64" s="92">
        <f t="shared" si="1"/>
        <v>0.54545454545454541</v>
      </c>
      <c r="G64" s="43">
        <v>14</v>
      </c>
      <c r="H64" s="92">
        <f t="shared" si="2"/>
        <v>0.58333333333333337</v>
      </c>
      <c r="I64" s="43">
        <v>2</v>
      </c>
      <c r="J64" s="92">
        <f t="shared" si="3"/>
        <v>0.15384615384615385</v>
      </c>
      <c r="K64" s="43">
        <v>3</v>
      </c>
      <c r="L64" s="92">
        <f t="shared" si="4"/>
        <v>0.13636363636363635</v>
      </c>
      <c r="M64" s="42"/>
      <c r="N64" s="107"/>
      <c r="O64" s="92">
        <f t="shared" si="5"/>
        <v>0.36713286713286708</v>
      </c>
    </row>
    <row r="65" spans="2:11" ht="24.95" customHeight="1">
      <c r="B65" s="119" t="s">
        <v>900</v>
      </c>
      <c r="K65" s="90"/>
    </row>
  </sheetData>
  <mergeCells count="10">
    <mergeCell ref="R10:S10"/>
    <mergeCell ref="C2:D2"/>
    <mergeCell ref="E2:F2"/>
    <mergeCell ref="G2:H2"/>
    <mergeCell ref="I2:J2"/>
    <mergeCell ref="A1:N1"/>
    <mergeCell ref="K2:L2"/>
    <mergeCell ref="M2:N2"/>
    <mergeCell ref="R7:S7"/>
    <mergeCell ref="R9:S9"/>
  </mergeCells>
  <pageMargins left="0.45" right="0.45" top="0.75" bottom="0.75" header="0.3" footer="0.3"/>
  <pageSetup paperSize="9" scale="75" fitToWidth="2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1"/>
  <sheetViews>
    <sheetView topLeftCell="A61" workbookViewId="0">
      <selection activeCell="A6" sqref="A6"/>
    </sheetView>
  </sheetViews>
  <sheetFormatPr defaultRowHeight="24.95" customHeight="1"/>
  <cols>
    <col min="1" max="1" width="6.42578125" style="10" bestFit="1" customWidth="1"/>
    <col min="2" max="2" width="30.42578125" style="9" customWidth="1"/>
    <col min="3" max="3" width="7.85546875" style="21" customWidth="1"/>
    <col min="4" max="4" width="6.85546875" style="104" customWidth="1"/>
    <col min="5" max="5" width="6" style="9" customWidth="1"/>
    <col min="6" max="6" width="5.7109375" style="104" customWidth="1"/>
    <col min="7" max="7" width="7" style="9" customWidth="1"/>
    <col min="8" max="8" width="6.28515625" style="104" customWidth="1"/>
    <col min="9" max="9" width="5.28515625" style="9" customWidth="1"/>
    <col min="10" max="10" width="7.28515625" style="104" customWidth="1"/>
    <col min="11" max="11" width="6.7109375" style="9" customWidth="1"/>
    <col min="12" max="12" width="6.85546875" style="104" customWidth="1"/>
    <col min="13" max="13" width="5.28515625" style="9" bestFit="1" customWidth="1"/>
    <col min="14" max="14" width="4.28515625" style="21" bestFit="1" customWidth="1"/>
    <col min="15" max="15" width="9.140625" style="104"/>
    <col min="16" max="16384" width="9.140625" style="9"/>
  </cols>
  <sheetData>
    <row r="1" spans="1:20" s="34" customFormat="1" ht="24.95" customHeight="1">
      <c r="A1" s="123" t="s">
        <v>849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17"/>
    </row>
    <row r="2" spans="1:20" customFormat="1" ht="21">
      <c r="A2" s="62"/>
      <c r="B2" s="6" t="s">
        <v>861</v>
      </c>
      <c r="C2" s="121" t="s">
        <v>867</v>
      </c>
      <c r="D2" s="121"/>
      <c r="E2" s="121" t="s">
        <v>872</v>
      </c>
      <c r="F2" s="121"/>
      <c r="G2" s="120" t="s">
        <v>866</v>
      </c>
      <c r="H2" s="120"/>
      <c r="I2" s="121" t="s">
        <v>865</v>
      </c>
      <c r="J2" s="121"/>
      <c r="K2" s="121" t="s">
        <v>873</v>
      </c>
      <c r="L2" s="121"/>
      <c r="M2" s="121" t="s">
        <v>871</v>
      </c>
      <c r="N2" s="121"/>
      <c r="O2" s="104"/>
    </row>
    <row r="3" spans="1:20" customFormat="1" ht="21">
      <c r="A3" s="62"/>
      <c r="B3" s="6" t="s">
        <v>874</v>
      </c>
      <c r="C3" s="83" t="s">
        <v>895</v>
      </c>
      <c r="D3" s="64" t="s">
        <v>862</v>
      </c>
      <c r="E3" s="83" t="s">
        <v>895</v>
      </c>
      <c r="F3" s="64" t="s">
        <v>862</v>
      </c>
      <c r="G3" s="83" t="s">
        <v>895</v>
      </c>
      <c r="H3" s="64" t="s">
        <v>862</v>
      </c>
      <c r="I3" s="83" t="s">
        <v>895</v>
      </c>
      <c r="J3" s="64" t="s">
        <v>862</v>
      </c>
      <c r="K3" s="83" t="s">
        <v>895</v>
      </c>
      <c r="L3" s="100" t="s">
        <v>862</v>
      </c>
      <c r="M3" s="83" t="s">
        <v>895</v>
      </c>
      <c r="N3" s="54" t="s">
        <v>862</v>
      </c>
      <c r="O3" s="104"/>
    </row>
    <row r="4" spans="1:20" customFormat="1" ht="15">
      <c r="A4" s="65"/>
      <c r="B4" s="66" t="s">
        <v>863</v>
      </c>
      <c r="C4" s="67">
        <v>22</v>
      </c>
      <c r="D4" s="93" t="s">
        <v>899</v>
      </c>
      <c r="E4" s="67">
        <v>24</v>
      </c>
      <c r="F4" s="93" t="s">
        <v>899</v>
      </c>
      <c r="G4" s="67">
        <v>24</v>
      </c>
      <c r="H4" s="93" t="s">
        <v>899</v>
      </c>
      <c r="I4" s="67">
        <v>18</v>
      </c>
      <c r="J4" s="93" t="s">
        <v>899</v>
      </c>
      <c r="K4" s="67">
        <v>13</v>
      </c>
      <c r="L4" s="68" t="s">
        <v>899</v>
      </c>
      <c r="M4" s="67"/>
      <c r="N4" s="43" t="s">
        <v>899</v>
      </c>
      <c r="O4" s="68" t="s">
        <v>864</v>
      </c>
    </row>
    <row r="5" spans="1:20" s="19" customFormat="1" ht="15" customHeight="1">
      <c r="A5" s="41" t="s">
        <v>901</v>
      </c>
      <c r="B5" s="42" t="s">
        <v>502</v>
      </c>
      <c r="C5" s="39"/>
      <c r="D5" s="103"/>
      <c r="E5" s="50"/>
      <c r="F5" s="108"/>
      <c r="G5" s="89"/>
      <c r="H5" s="108"/>
      <c r="I5" s="89"/>
      <c r="J5" s="108"/>
      <c r="K5" s="89"/>
      <c r="L5" s="108"/>
      <c r="M5" s="75"/>
      <c r="N5" s="89"/>
      <c r="O5" s="108"/>
    </row>
    <row r="6" spans="1:20" s="34" customFormat="1" ht="20.100000000000001" customHeight="1">
      <c r="A6" s="43">
        <v>1</v>
      </c>
      <c r="B6" s="42" t="s">
        <v>604</v>
      </c>
      <c r="C6" s="25">
        <v>15</v>
      </c>
      <c r="D6" s="92">
        <f>C6/22</f>
        <v>0.68181818181818177</v>
      </c>
      <c r="E6" s="25">
        <v>16</v>
      </c>
      <c r="F6" s="92">
        <f>E6/24</f>
        <v>0.66666666666666663</v>
      </c>
      <c r="G6" s="25">
        <v>13</v>
      </c>
      <c r="H6" s="92">
        <f>G6/24</f>
        <v>0.54166666666666663</v>
      </c>
      <c r="I6" s="25">
        <v>11</v>
      </c>
      <c r="J6" s="92">
        <f>I6/18</f>
        <v>0.61111111111111116</v>
      </c>
      <c r="K6" s="25">
        <v>4</v>
      </c>
      <c r="L6" s="92">
        <f>K6/13</f>
        <v>0.30769230769230771</v>
      </c>
      <c r="M6" s="24"/>
      <c r="N6" s="25"/>
      <c r="O6" s="92">
        <f>SUM(D6+F6+H6+J6+L6)/5</f>
        <v>0.56179098679098671</v>
      </c>
      <c r="S6" s="126"/>
      <c r="T6" s="127"/>
    </row>
    <row r="7" spans="1:20" s="34" customFormat="1" ht="20.100000000000001" customHeight="1">
      <c r="A7" s="43">
        <v>2</v>
      </c>
      <c r="B7" s="42" t="s">
        <v>605</v>
      </c>
      <c r="C7" s="25">
        <v>12</v>
      </c>
      <c r="D7" s="92">
        <f t="shared" ref="D7:D70" si="0">C7/22</f>
        <v>0.54545454545454541</v>
      </c>
      <c r="E7" s="25">
        <v>13</v>
      </c>
      <c r="F7" s="92">
        <f t="shared" ref="F7:F70" si="1">E7/24</f>
        <v>0.54166666666666663</v>
      </c>
      <c r="G7" s="25">
        <v>11</v>
      </c>
      <c r="H7" s="92">
        <f t="shared" ref="H7:H70" si="2">G7/24</f>
        <v>0.45833333333333331</v>
      </c>
      <c r="I7" s="25">
        <v>8</v>
      </c>
      <c r="J7" s="92">
        <f t="shared" ref="J7:J70" si="3">I7/18</f>
        <v>0.44444444444444442</v>
      </c>
      <c r="K7" s="25">
        <v>3</v>
      </c>
      <c r="L7" s="92">
        <f t="shared" ref="L7:L70" si="4">K7/13</f>
        <v>0.23076923076923078</v>
      </c>
      <c r="M7" s="24"/>
      <c r="N7" s="25"/>
      <c r="O7" s="92">
        <f t="shared" ref="O7:O70" si="5">SUM(D7+F7+H7+J7+L7)/5</f>
        <v>0.44413364413364409</v>
      </c>
      <c r="S7" s="126"/>
      <c r="T7" s="127"/>
    </row>
    <row r="8" spans="1:20" s="34" customFormat="1" ht="20.100000000000001" customHeight="1">
      <c r="A8" s="43">
        <v>3</v>
      </c>
      <c r="B8" s="42" t="s">
        <v>606</v>
      </c>
      <c r="C8" s="25">
        <v>13</v>
      </c>
      <c r="D8" s="92">
        <f t="shared" si="0"/>
        <v>0.59090909090909094</v>
      </c>
      <c r="E8" s="25">
        <v>16</v>
      </c>
      <c r="F8" s="92">
        <f t="shared" si="1"/>
        <v>0.66666666666666663</v>
      </c>
      <c r="G8" s="25">
        <v>12</v>
      </c>
      <c r="H8" s="92">
        <f t="shared" si="2"/>
        <v>0.5</v>
      </c>
      <c r="I8" s="25">
        <v>10</v>
      </c>
      <c r="J8" s="92">
        <f t="shared" si="3"/>
        <v>0.55555555555555558</v>
      </c>
      <c r="K8" s="25">
        <v>5</v>
      </c>
      <c r="L8" s="92">
        <f t="shared" si="4"/>
        <v>0.38461538461538464</v>
      </c>
      <c r="M8" s="24"/>
      <c r="N8" s="25"/>
      <c r="O8" s="92">
        <f t="shared" si="5"/>
        <v>0.53954933954933959</v>
      </c>
      <c r="S8" s="128"/>
      <c r="T8" s="129"/>
    </row>
    <row r="9" spans="1:20" s="34" customFormat="1" ht="20.100000000000001" customHeight="1">
      <c r="A9" s="43">
        <v>4</v>
      </c>
      <c r="B9" s="42" t="s">
        <v>607</v>
      </c>
      <c r="C9" s="25">
        <v>2</v>
      </c>
      <c r="D9" s="92">
        <f t="shared" si="0"/>
        <v>9.0909090909090912E-2</v>
      </c>
      <c r="E9" s="25">
        <v>4</v>
      </c>
      <c r="F9" s="92">
        <f t="shared" si="1"/>
        <v>0.16666666666666666</v>
      </c>
      <c r="G9" s="25">
        <v>2</v>
      </c>
      <c r="H9" s="92">
        <f t="shared" si="2"/>
        <v>8.3333333333333329E-2</v>
      </c>
      <c r="I9" s="25">
        <v>2</v>
      </c>
      <c r="J9" s="92">
        <f t="shared" si="3"/>
        <v>0.1111111111111111</v>
      </c>
      <c r="K9" s="25">
        <v>1</v>
      </c>
      <c r="L9" s="92">
        <f t="shared" si="4"/>
        <v>7.6923076923076927E-2</v>
      </c>
      <c r="M9" s="24"/>
      <c r="N9" s="25"/>
      <c r="O9" s="92">
        <f t="shared" si="5"/>
        <v>0.10578865578865577</v>
      </c>
      <c r="S9" s="126"/>
      <c r="T9" s="127"/>
    </row>
    <row r="10" spans="1:20" s="34" customFormat="1" ht="20.100000000000001" customHeight="1">
      <c r="A10" s="43">
        <v>5</v>
      </c>
      <c r="B10" s="42" t="s">
        <v>608</v>
      </c>
      <c r="C10" s="25">
        <v>15</v>
      </c>
      <c r="D10" s="92">
        <f t="shared" si="0"/>
        <v>0.68181818181818177</v>
      </c>
      <c r="E10" s="25">
        <v>16</v>
      </c>
      <c r="F10" s="92">
        <f t="shared" si="1"/>
        <v>0.66666666666666663</v>
      </c>
      <c r="G10" s="25">
        <v>15</v>
      </c>
      <c r="H10" s="92">
        <f t="shared" si="2"/>
        <v>0.625</v>
      </c>
      <c r="I10" s="25">
        <v>14</v>
      </c>
      <c r="J10" s="92">
        <f t="shared" si="3"/>
        <v>0.77777777777777779</v>
      </c>
      <c r="K10" s="25">
        <v>6</v>
      </c>
      <c r="L10" s="92">
        <f t="shared" si="4"/>
        <v>0.46153846153846156</v>
      </c>
      <c r="M10" s="24"/>
      <c r="N10" s="25"/>
      <c r="O10" s="92">
        <f t="shared" si="5"/>
        <v>0.64256021756021764</v>
      </c>
      <c r="S10" s="126"/>
      <c r="T10" s="127"/>
    </row>
    <row r="11" spans="1:20" s="34" customFormat="1" ht="20.100000000000001" customHeight="1">
      <c r="A11" s="43">
        <v>6</v>
      </c>
      <c r="B11" s="42" t="s">
        <v>609</v>
      </c>
      <c r="C11" s="25">
        <v>14</v>
      </c>
      <c r="D11" s="92">
        <f t="shared" si="0"/>
        <v>0.63636363636363635</v>
      </c>
      <c r="E11" s="25">
        <v>17</v>
      </c>
      <c r="F11" s="92">
        <f t="shared" si="1"/>
        <v>0.70833333333333337</v>
      </c>
      <c r="G11" s="25">
        <v>12</v>
      </c>
      <c r="H11" s="92">
        <f t="shared" si="2"/>
        <v>0.5</v>
      </c>
      <c r="I11" s="25">
        <v>8</v>
      </c>
      <c r="J11" s="92">
        <f t="shared" si="3"/>
        <v>0.44444444444444442</v>
      </c>
      <c r="K11" s="25">
        <v>7</v>
      </c>
      <c r="L11" s="92">
        <f t="shared" si="4"/>
        <v>0.53846153846153844</v>
      </c>
      <c r="M11" s="24"/>
      <c r="N11" s="25"/>
      <c r="O11" s="92">
        <f t="shared" si="5"/>
        <v>0.56552059052059056</v>
      </c>
    </row>
    <row r="12" spans="1:20" s="34" customFormat="1" ht="20.100000000000001" customHeight="1">
      <c r="A12" s="43">
        <v>7</v>
      </c>
      <c r="B12" s="42" t="s">
        <v>610</v>
      </c>
      <c r="C12" s="25">
        <v>15</v>
      </c>
      <c r="D12" s="92">
        <f t="shared" si="0"/>
        <v>0.68181818181818177</v>
      </c>
      <c r="E12" s="25">
        <v>17</v>
      </c>
      <c r="F12" s="92">
        <f t="shared" si="1"/>
        <v>0.70833333333333337</v>
      </c>
      <c r="G12" s="25">
        <v>13</v>
      </c>
      <c r="H12" s="92">
        <f t="shared" si="2"/>
        <v>0.54166666666666663</v>
      </c>
      <c r="I12" s="25">
        <v>8</v>
      </c>
      <c r="J12" s="92">
        <f t="shared" si="3"/>
        <v>0.44444444444444442</v>
      </c>
      <c r="K12" s="25">
        <v>7</v>
      </c>
      <c r="L12" s="92">
        <f t="shared" si="4"/>
        <v>0.53846153846153844</v>
      </c>
      <c r="M12" s="24"/>
      <c r="N12" s="25"/>
      <c r="O12" s="92">
        <f t="shared" si="5"/>
        <v>0.5829448329448329</v>
      </c>
    </row>
    <row r="13" spans="1:20" s="34" customFormat="1" ht="20.100000000000001" customHeight="1">
      <c r="A13" s="43">
        <v>8</v>
      </c>
      <c r="B13" s="42" t="s">
        <v>611</v>
      </c>
      <c r="C13" s="25">
        <v>15</v>
      </c>
      <c r="D13" s="92">
        <f t="shared" si="0"/>
        <v>0.68181818181818177</v>
      </c>
      <c r="E13" s="25">
        <v>18</v>
      </c>
      <c r="F13" s="92">
        <f t="shared" si="1"/>
        <v>0.75</v>
      </c>
      <c r="G13" s="25">
        <v>13</v>
      </c>
      <c r="H13" s="92">
        <f t="shared" si="2"/>
        <v>0.54166666666666663</v>
      </c>
      <c r="I13" s="25">
        <v>10</v>
      </c>
      <c r="J13" s="92">
        <f t="shared" si="3"/>
        <v>0.55555555555555558</v>
      </c>
      <c r="K13" s="25">
        <v>5</v>
      </c>
      <c r="L13" s="92">
        <f t="shared" si="4"/>
        <v>0.38461538461538464</v>
      </c>
      <c r="M13" s="24"/>
      <c r="N13" s="25"/>
      <c r="O13" s="92">
        <f t="shared" si="5"/>
        <v>0.58273115773115769</v>
      </c>
    </row>
    <row r="14" spans="1:20" s="34" customFormat="1" ht="20.100000000000001" customHeight="1">
      <c r="A14" s="43">
        <v>9</v>
      </c>
      <c r="B14" s="42" t="s">
        <v>612</v>
      </c>
      <c r="C14" s="25">
        <v>8</v>
      </c>
      <c r="D14" s="92">
        <f t="shared" si="0"/>
        <v>0.36363636363636365</v>
      </c>
      <c r="E14" s="25">
        <v>10</v>
      </c>
      <c r="F14" s="92">
        <f t="shared" si="1"/>
        <v>0.41666666666666669</v>
      </c>
      <c r="G14" s="25">
        <v>7</v>
      </c>
      <c r="H14" s="92">
        <f t="shared" si="2"/>
        <v>0.29166666666666669</v>
      </c>
      <c r="I14" s="25">
        <v>4</v>
      </c>
      <c r="J14" s="92">
        <f t="shared" si="3"/>
        <v>0.22222222222222221</v>
      </c>
      <c r="K14" s="25">
        <v>9</v>
      </c>
      <c r="L14" s="92">
        <f t="shared" si="4"/>
        <v>0.69230769230769229</v>
      </c>
      <c r="M14" s="24"/>
      <c r="N14" s="25"/>
      <c r="O14" s="92">
        <f t="shared" si="5"/>
        <v>0.39729992229992228</v>
      </c>
    </row>
    <row r="15" spans="1:20" s="34" customFormat="1" ht="20.100000000000001" customHeight="1">
      <c r="A15" s="43">
        <v>10</v>
      </c>
      <c r="B15" s="42" t="s">
        <v>158</v>
      </c>
      <c r="C15" s="25">
        <v>12</v>
      </c>
      <c r="D15" s="92">
        <f t="shared" si="0"/>
        <v>0.54545454545454541</v>
      </c>
      <c r="E15" s="25">
        <v>15</v>
      </c>
      <c r="F15" s="92">
        <f t="shared" si="1"/>
        <v>0.625</v>
      </c>
      <c r="G15" s="25">
        <v>16</v>
      </c>
      <c r="H15" s="92">
        <f t="shared" si="2"/>
        <v>0.66666666666666663</v>
      </c>
      <c r="I15" s="25">
        <v>14</v>
      </c>
      <c r="J15" s="92">
        <f t="shared" si="3"/>
        <v>0.77777777777777779</v>
      </c>
      <c r="K15" s="25">
        <v>5</v>
      </c>
      <c r="L15" s="92">
        <f t="shared" si="4"/>
        <v>0.38461538461538464</v>
      </c>
      <c r="M15" s="24"/>
      <c r="N15" s="25"/>
      <c r="O15" s="92">
        <f t="shared" si="5"/>
        <v>0.59990287490287486</v>
      </c>
    </row>
    <row r="16" spans="1:20" s="34" customFormat="1" ht="20.100000000000001" customHeight="1">
      <c r="A16" s="43">
        <v>11</v>
      </c>
      <c r="B16" s="42" t="s">
        <v>613</v>
      </c>
      <c r="C16" s="25">
        <v>16</v>
      </c>
      <c r="D16" s="92">
        <f t="shared" si="0"/>
        <v>0.72727272727272729</v>
      </c>
      <c r="E16" s="25">
        <v>20</v>
      </c>
      <c r="F16" s="92">
        <f t="shared" si="1"/>
        <v>0.83333333333333337</v>
      </c>
      <c r="G16" s="25">
        <v>16</v>
      </c>
      <c r="H16" s="92">
        <f t="shared" si="2"/>
        <v>0.66666666666666663</v>
      </c>
      <c r="I16" s="25">
        <v>14</v>
      </c>
      <c r="J16" s="92">
        <f t="shared" si="3"/>
        <v>0.77777777777777779</v>
      </c>
      <c r="K16" s="25">
        <v>7</v>
      </c>
      <c r="L16" s="92">
        <f t="shared" si="4"/>
        <v>0.53846153846153844</v>
      </c>
      <c r="M16" s="24"/>
      <c r="N16" s="25"/>
      <c r="O16" s="92">
        <f t="shared" si="5"/>
        <v>0.70870240870240864</v>
      </c>
    </row>
    <row r="17" spans="1:15" s="34" customFormat="1" ht="20.100000000000001" customHeight="1">
      <c r="A17" s="43">
        <v>12</v>
      </c>
      <c r="B17" s="42" t="s">
        <v>614</v>
      </c>
      <c r="C17" s="25">
        <v>19</v>
      </c>
      <c r="D17" s="92">
        <f t="shared" si="0"/>
        <v>0.86363636363636365</v>
      </c>
      <c r="E17" s="25">
        <v>21</v>
      </c>
      <c r="F17" s="92">
        <f t="shared" si="1"/>
        <v>0.875</v>
      </c>
      <c r="G17" s="25">
        <v>16</v>
      </c>
      <c r="H17" s="92">
        <f t="shared" si="2"/>
        <v>0.66666666666666663</v>
      </c>
      <c r="I17" s="25">
        <v>11</v>
      </c>
      <c r="J17" s="92">
        <f t="shared" si="3"/>
        <v>0.61111111111111116</v>
      </c>
      <c r="K17" s="25">
        <v>7</v>
      </c>
      <c r="L17" s="92">
        <f t="shared" si="4"/>
        <v>0.53846153846153844</v>
      </c>
      <c r="M17" s="24"/>
      <c r="N17" s="25"/>
      <c r="O17" s="92">
        <f t="shared" si="5"/>
        <v>0.71097513597513595</v>
      </c>
    </row>
    <row r="18" spans="1:15" s="34" customFormat="1" ht="20.100000000000001" customHeight="1">
      <c r="A18" s="43">
        <v>13</v>
      </c>
      <c r="B18" s="42" t="s">
        <v>615</v>
      </c>
      <c r="C18" s="25">
        <v>2</v>
      </c>
      <c r="D18" s="92">
        <f t="shared" si="0"/>
        <v>9.0909090909090912E-2</v>
      </c>
      <c r="E18" s="25">
        <v>3</v>
      </c>
      <c r="F18" s="92">
        <f t="shared" si="1"/>
        <v>0.125</v>
      </c>
      <c r="G18" s="25">
        <v>2</v>
      </c>
      <c r="H18" s="92">
        <f t="shared" si="2"/>
        <v>8.3333333333333329E-2</v>
      </c>
      <c r="I18" s="25">
        <v>2</v>
      </c>
      <c r="J18" s="92">
        <f t="shared" si="3"/>
        <v>0.1111111111111111</v>
      </c>
      <c r="K18" s="25">
        <v>6</v>
      </c>
      <c r="L18" s="92">
        <f t="shared" si="4"/>
        <v>0.46153846153846156</v>
      </c>
      <c r="M18" s="24"/>
      <c r="N18" s="25"/>
      <c r="O18" s="92">
        <f t="shared" si="5"/>
        <v>0.17437839937839938</v>
      </c>
    </row>
    <row r="19" spans="1:15" s="34" customFormat="1" ht="20.100000000000001" customHeight="1">
      <c r="A19" s="43">
        <v>14</v>
      </c>
      <c r="B19" s="42" t="s">
        <v>616</v>
      </c>
      <c r="C19" s="25">
        <v>20</v>
      </c>
      <c r="D19" s="92">
        <f t="shared" si="0"/>
        <v>0.90909090909090906</v>
      </c>
      <c r="E19" s="25">
        <v>21</v>
      </c>
      <c r="F19" s="92">
        <f t="shared" si="1"/>
        <v>0.875</v>
      </c>
      <c r="G19" s="25">
        <v>17</v>
      </c>
      <c r="H19" s="92">
        <f t="shared" si="2"/>
        <v>0.70833333333333337</v>
      </c>
      <c r="I19" s="25">
        <v>13</v>
      </c>
      <c r="J19" s="92">
        <f t="shared" si="3"/>
        <v>0.72222222222222221</v>
      </c>
      <c r="K19" s="25">
        <v>1</v>
      </c>
      <c r="L19" s="92">
        <f t="shared" si="4"/>
        <v>7.6923076923076927E-2</v>
      </c>
      <c r="M19" s="24"/>
      <c r="N19" s="25"/>
      <c r="O19" s="92">
        <f t="shared" si="5"/>
        <v>0.65831390831390846</v>
      </c>
    </row>
    <row r="20" spans="1:15" s="34" customFormat="1" ht="20.100000000000001" customHeight="1">
      <c r="A20" s="43">
        <v>15</v>
      </c>
      <c r="B20" s="42" t="s">
        <v>617</v>
      </c>
      <c r="C20" s="25">
        <v>14</v>
      </c>
      <c r="D20" s="92">
        <f t="shared" si="0"/>
        <v>0.63636363636363635</v>
      </c>
      <c r="E20" s="25">
        <v>16</v>
      </c>
      <c r="F20" s="92">
        <f t="shared" si="1"/>
        <v>0.66666666666666663</v>
      </c>
      <c r="G20" s="25">
        <v>10</v>
      </c>
      <c r="H20" s="92">
        <f t="shared" si="2"/>
        <v>0.41666666666666669</v>
      </c>
      <c r="I20" s="25">
        <v>9</v>
      </c>
      <c r="J20" s="92">
        <f t="shared" si="3"/>
        <v>0.5</v>
      </c>
      <c r="K20" s="25">
        <v>5</v>
      </c>
      <c r="L20" s="92">
        <f t="shared" si="4"/>
        <v>0.38461538461538464</v>
      </c>
      <c r="M20" s="24"/>
      <c r="N20" s="25"/>
      <c r="O20" s="92">
        <f t="shared" si="5"/>
        <v>0.52086247086247084</v>
      </c>
    </row>
    <row r="21" spans="1:15" s="34" customFormat="1" ht="20.100000000000001" customHeight="1">
      <c r="A21" s="43">
        <v>16</v>
      </c>
      <c r="B21" s="42" t="s">
        <v>618</v>
      </c>
      <c r="C21" s="25">
        <v>17</v>
      </c>
      <c r="D21" s="92">
        <f t="shared" si="0"/>
        <v>0.77272727272727271</v>
      </c>
      <c r="E21" s="25">
        <v>17</v>
      </c>
      <c r="F21" s="92">
        <f t="shared" si="1"/>
        <v>0.70833333333333337</v>
      </c>
      <c r="G21" s="25">
        <v>14</v>
      </c>
      <c r="H21" s="92">
        <f t="shared" si="2"/>
        <v>0.58333333333333337</v>
      </c>
      <c r="I21" s="25">
        <v>8</v>
      </c>
      <c r="J21" s="92">
        <f t="shared" si="3"/>
        <v>0.44444444444444442</v>
      </c>
      <c r="K21" s="25">
        <v>5</v>
      </c>
      <c r="L21" s="92">
        <f t="shared" si="4"/>
        <v>0.38461538461538464</v>
      </c>
      <c r="M21" s="24"/>
      <c r="N21" s="25"/>
      <c r="O21" s="92">
        <f t="shared" si="5"/>
        <v>0.57869075369075373</v>
      </c>
    </row>
    <row r="22" spans="1:15" s="34" customFormat="1" ht="20.100000000000001" customHeight="1">
      <c r="A22" s="43">
        <v>17</v>
      </c>
      <c r="B22" s="42" t="s">
        <v>619</v>
      </c>
      <c r="C22" s="25">
        <v>13</v>
      </c>
      <c r="D22" s="92">
        <f t="shared" si="0"/>
        <v>0.59090909090909094</v>
      </c>
      <c r="E22" s="25">
        <v>16</v>
      </c>
      <c r="F22" s="92">
        <f t="shared" si="1"/>
        <v>0.66666666666666663</v>
      </c>
      <c r="G22" s="25">
        <v>12</v>
      </c>
      <c r="H22" s="92">
        <f t="shared" si="2"/>
        <v>0.5</v>
      </c>
      <c r="I22" s="25">
        <v>11</v>
      </c>
      <c r="J22" s="92">
        <f t="shared" si="3"/>
        <v>0.61111111111111116</v>
      </c>
      <c r="K22" s="25">
        <v>4</v>
      </c>
      <c r="L22" s="92">
        <f t="shared" si="4"/>
        <v>0.30769230769230771</v>
      </c>
      <c r="M22" s="24"/>
      <c r="N22" s="25"/>
      <c r="O22" s="92">
        <f t="shared" si="5"/>
        <v>0.53527583527583522</v>
      </c>
    </row>
    <row r="23" spans="1:15" s="34" customFormat="1" ht="20.100000000000001" customHeight="1">
      <c r="A23" s="43">
        <v>18</v>
      </c>
      <c r="B23" s="42" t="s">
        <v>620</v>
      </c>
      <c r="C23" s="25">
        <v>13</v>
      </c>
      <c r="D23" s="92">
        <f t="shared" si="0"/>
        <v>0.59090909090909094</v>
      </c>
      <c r="E23" s="25">
        <v>16</v>
      </c>
      <c r="F23" s="92">
        <f t="shared" si="1"/>
        <v>0.66666666666666663</v>
      </c>
      <c r="G23" s="25">
        <v>12</v>
      </c>
      <c r="H23" s="92">
        <f t="shared" si="2"/>
        <v>0.5</v>
      </c>
      <c r="I23" s="25">
        <v>11</v>
      </c>
      <c r="J23" s="92">
        <f t="shared" si="3"/>
        <v>0.61111111111111116</v>
      </c>
      <c r="K23" s="25">
        <v>4</v>
      </c>
      <c r="L23" s="92">
        <f t="shared" si="4"/>
        <v>0.30769230769230771</v>
      </c>
      <c r="M23" s="24"/>
      <c r="N23" s="25"/>
      <c r="O23" s="92">
        <f t="shared" si="5"/>
        <v>0.53527583527583522</v>
      </c>
    </row>
    <row r="24" spans="1:15" s="34" customFormat="1" ht="20.100000000000001" customHeight="1">
      <c r="A24" s="43">
        <v>19</v>
      </c>
      <c r="B24" s="42" t="s">
        <v>621</v>
      </c>
      <c r="C24" s="25">
        <v>1</v>
      </c>
      <c r="D24" s="92">
        <f t="shared" si="0"/>
        <v>4.5454545454545456E-2</v>
      </c>
      <c r="E24" s="25">
        <v>13</v>
      </c>
      <c r="F24" s="92">
        <f t="shared" si="1"/>
        <v>0.54166666666666663</v>
      </c>
      <c r="G24" s="25">
        <v>10</v>
      </c>
      <c r="H24" s="92">
        <f t="shared" si="2"/>
        <v>0.41666666666666669</v>
      </c>
      <c r="I24" s="38">
        <v>11</v>
      </c>
      <c r="J24" s="92">
        <f t="shared" si="3"/>
        <v>0.61111111111111116</v>
      </c>
      <c r="K24" s="25">
        <v>7</v>
      </c>
      <c r="L24" s="92">
        <f t="shared" si="4"/>
        <v>0.53846153846153844</v>
      </c>
      <c r="M24" s="24"/>
      <c r="N24" s="25"/>
      <c r="O24" s="92">
        <f t="shared" si="5"/>
        <v>0.43067210567210568</v>
      </c>
    </row>
    <row r="25" spans="1:15" s="44" customFormat="1" ht="20.100000000000001" customHeight="1">
      <c r="A25" s="43">
        <v>20</v>
      </c>
      <c r="B25" s="42" t="s">
        <v>622</v>
      </c>
      <c r="C25" s="25">
        <v>10</v>
      </c>
      <c r="D25" s="92">
        <f t="shared" si="0"/>
        <v>0.45454545454545453</v>
      </c>
      <c r="E25" s="25">
        <v>12</v>
      </c>
      <c r="F25" s="92">
        <f t="shared" si="1"/>
        <v>0.5</v>
      </c>
      <c r="G25" s="33">
        <v>10</v>
      </c>
      <c r="H25" s="92">
        <f t="shared" si="2"/>
        <v>0.41666666666666669</v>
      </c>
      <c r="I25" s="33">
        <v>9</v>
      </c>
      <c r="J25" s="92">
        <f t="shared" si="3"/>
        <v>0.5</v>
      </c>
      <c r="K25" s="33">
        <v>8</v>
      </c>
      <c r="L25" s="92">
        <f t="shared" si="4"/>
        <v>0.61538461538461542</v>
      </c>
      <c r="M25" s="33"/>
      <c r="N25" s="33"/>
      <c r="O25" s="92">
        <f t="shared" si="5"/>
        <v>0.4973193473193474</v>
      </c>
    </row>
    <row r="26" spans="1:15" s="44" customFormat="1" ht="20.100000000000001" customHeight="1">
      <c r="A26" s="43">
        <v>21</v>
      </c>
      <c r="B26" s="42" t="s">
        <v>623</v>
      </c>
      <c r="C26" s="25">
        <v>13</v>
      </c>
      <c r="D26" s="92">
        <f t="shared" si="0"/>
        <v>0.59090909090909094</v>
      </c>
      <c r="E26" s="25">
        <v>13</v>
      </c>
      <c r="F26" s="92">
        <f t="shared" si="1"/>
        <v>0.54166666666666663</v>
      </c>
      <c r="G26" s="33">
        <v>12</v>
      </c>
      <c r="H26" s="92">
        <f t="shared" si="2"/>
        <v>0.5</v>
      </c>
      <c r="I26" s="33">
        <v>10</v>
      </c>
      <c r="J26" s="92">
        <f t="shared" si="3"/>
        <v>0.55555555555555558</v>
      </c>
      <c r="K26" s="33">
        <v>6</v>
      </c>
      <c r="L26" s="92">
        <f t="shared" si="4"/>
        <v>0.46153846153846156</v>
      </c>
      <c r="M26" s="33"/>
      <c r="N26" s="33"/>
      <c r="O26" s="92">
        <f t="shared" si="5"/>
        <v>0.52993395493395501</v>
      </c>
    </row>
    <row r="27" spans="1:15" s="34" customFormat="1" ht="20.100000000000001" customHeight="1">
      <c r="A27" s="43">
        <v>22</v>
      </c>
      <c r="B27" s="42" t="s">
        <v>624</v>
      </c>
      <c r="C27" s="25">
        <v>22</v>
      </c>
      <c r="D27" s="92">
        <f t="shared" si="0"/>
        <v>1</v>
      </c>
      <c r="E27" s="25">
        <v>24</v>
      </c>
      <c r="F27" s="92">
        <f t="shared" si="1"/>
        <v>1</v>
      </c>
      <c r="G27" s="25">
        <v>24</v>
      </c>
      <c r="H27" s="92">
        <f t="shared" si="2"/>
        <v>1</v>
      </c>
      <c r="I27" s="25">
        <v>17</v>
      </c>
      <c r="J27" s="92">
        <f t="shared" si="3"/>
        <v>0.94444444444444442</v>
      </c>
      <c r="K27" s="25">
        <v>4</v>
      </c>
      <c r="L27" s="92">
        <f t="shared" si="4"/>
        <v>0.30769230769230771</v>
      </c>
      <c r="M27" s="24"/>
      <c r="N27" s="25"/>
      <c r="O27" s="92">
        <f t="shared" si="5"/>
        <v>0.8504273504273504</v>
      </c>
    </row>
    <row r="28" spans="1:15" s="34" customFormat="1" ht="20.100000000000001" customHeight="1">
      <c r="A28" s="43">
        <v>23</v>
      </c>
      <c r="B28" s="42" t="s">
        <v>625</v>
      </c>
      <c r="C28" s="25">
        <v>7</v>
      </c>
      <c r="D28" s="92">
        <f t="shared" si="0"/>
        <v>0.31818181818181818</v>
      </c>
      <c r="E28" s="25">
        <v>6</v>
      </c>
      <c r="F28" s="92">
        <f t="shared" si="1"/>
        <v>0.25</v>
      </c>
      <c r="G28" s="25">
        <v>7</v>
      </c>
      <c r="H28" s="92">
        <f t="shared" si="2"/>
        <v>0.29166666666666669</v>
      </c>
      <c r="I28" s="25">
        <v>6</v>
      </c>
      <c r="J28" s="92">
        <f t="shared" si="3"/>
        <v>0.33333333333333331</v>
      </c>
      <c r="K28" s="25">
        <v>10</v>
      </c>
      <c r="L28" s="92">
        <f t="shared" si="4"/>
        <v>0.76923076923076927</v>
      </c>
      <c r="M28" s="24"/>
      <c r="N28" s="25"/>
      <c r="O28" s="92">
        <f t="shared" si="5"/>
        <v>0.3924825174825175</v>
      </c>
    </row>
    <row r="29" spans="1:15" s="34" customFormat="1" ht="20.100000000000001" customHeight="1">
      <c r="A29" s="43">
        <v>24</v>
      </c>
      <c r="B29" s="42" t="s">
        <v>626</v>
      </c>
      <c r="C29" s="25">
        <v>20</v>
      </c>
      <c r="D29" s="92">
        <f t="shared" si="0"/>
        <v>0.90909090909090906</v>
      </c>
      <c r="E29" s="25">
        <v>22</v>
      </c>
      <c r="F29" s="92">
        <f t="shared" si="1"/>
        <v>0.91666666666666663</v>
      </c>
      <c r="G29" s="25">
        <v>17</v>
      </c>
      <c r="H29" s="92">
        <f t="shared" si="2"/>
        <v>0.70833333333333337</v>
      </c>
      <c r="I29" s="25">
        <v>14</v>
      </c>
      <c r="J29" s="92">
        <f t="shared" si="3"/>
        <v>0.77777777777777779</v>
      </c>
      <c r="K29" s="25">
        <v>3</v>
      </c>
      <c r="L29" s="92">
        <f t="shared" si="4"/>
        <v>0.23076923076923078</v>
      </c>
      <c r="M29" s="24"/>
      <c r="N29" s="25"/>
      <c r="O29" s="92">
        <f t="shared" si="5"/>
        <v>0.70852758352758349</v>
      </c>
    </row>
    <row r="30" spans="1:15" s="34" customFormat="1" ht="20.100000000000001" customHeight="1">
      <c r="A30" s="43">
        <v>25</v>
      </c>
      <c r="B30" s="42" t="s">
        <v>627</v>
      </c>
      <c r="C30" s="25">
        <v>12</v>
      </c>
      <c r="D30" s="92">
        <f t="shared" si="0"/>
        <v>0.54545454545454541</v>
      </c>
      <c r="E30" s="25">
        <v>16</v>
      </c>
      <c r="F30" s="92">
        <f t="shared" si="1"/>
        <v>0.66666666666666663</v>
      </c>
      <c r="G30" s="25">
        <v>10</v>
      </c>
      <c r="H30" s="92">
        <f t="shared" si="2"/>
        <v>0.41666666666666669</v>
      </c>
      <c r="I30" s="25">
        <v>11</v>
      </c>
      <c r="J30" s="92">
        <f t="shared" si="3"/>
        <v>0.61111111111111116</v>
      </c>
      <c r="K30" s="25">
        <v>8</v>
      </c>
      <c r="L30" s="92">
        <f t="shared" si="4"/>
        <v>0.61538461538461542</v>
      </c>
      <c r="M30" s="24"/>
      <c r="N30" s="25"/>
      <c r="O30" s="92">
        <f t="shared" si="5"/>
        <v>0.57105672105672101</v>
      </c>
    </row>
    <row r="31" spans="1:15" s="34" customFormat="1" ht="20.100000000000001" customHeight="1">
      <c r="A31" s="43">
        <v>26</v>
      </c>
      <c r="B31" s="42" t="s">
        <v>652</v>
      </c>
      <c r="C31" s="25">
        <v>12</v>
      </c>
      <c r="D31" s="92">
        <f t="shared" si="0"/>
        <v>0.54545454545454541</v>
      </c>
      <c r="E31" s="25">
        <v>15</v>
      </c>
      <c r="F31" s="92">
        <f t="shared" si="1"/>
        <v>0.625</v>
      </c>
      <c r="G31" s="25">
        <v>12</v>
      </c>
      <c r="H31" s="92">
        <f t="shared" si="2"/>
        <v>0.5</v>
      </c>
      <c r="I31" s="25">
        <v>11</v>
      </c>
      <c r="J31" s="92">
        <f t="shared" si="3"/>
        <v>0.61111111111111116</v>
      </c>
      <c r="K31" s="25">
        <v>6</v>
      </c>
      <c r="L31" s="92">
        <f t="shared" si="4"/>
        <v>0.46153846153846156</v>
      </c>
      <c r="M31" s="24"/>
      <c r="N31" s="25"/>
      <c r="O31" s="92">
        <f t="shared" si="5"/>
        <v>0.54862082362082365</v>
      </c>
    </row>
    <row r="32" spans="1:15" s="34" customFormat="1" ht="20.100000000000001" customHeight="1">
      <c r="A32" s="43">
        <v>27</v>
      </c>
      <c r="B32" s="42" t="s">
        <v>653</v>
      </c>
      <c r="C32" s="25">
        <v>17</v>
      </c>
      <c r="D32" s="92">
        <f t="shared" si="0"/>
        <v>0.77272727272727271</v>
      </c>
      <c r="E32" s="25">
        <v>17</v>
      </c>
      <c r="F32" s="92">
        <f t="shared" si="1"/>
        <v>0.70833333333333337</v>
      </c>
      <c r="G32" s="25">
        <v>19</v>
      </c>
      <c r="H32" s="92">
        <f t="shared" si="2"/>
        <v>0.79166666666666663</v>
      </c>
      <c r="I32" s="25">
        <v>15</v>
      </c>
      <c r="J32" s="92">
        <f t="shared" si="3"/>
        <v>0.83333333333333337</v>
      </c>
      <c r="K32" s="25">
        <v>7</v>
      </c>
      <c r="L32" s="92">
        <f t="shared" si="4"/>
        <v>0.53846153846153844</v>
      </c>
      <c r="M32" s="24"/>
      <c r="N32" s="25"/>
      <c r="O32" s="92">
        <f t="shared" si="5"/>
        <v>0.72890442890442886</v>
      </c>
    </row>
    <row r="33" spans="1:15" s="34" customFormat="1" ht="20.100000000000001" customHeight="1">
      <c r="A33" s="43">
        <v>28</v>
      </c>
      <c r="B33" s="42" t="s">
        <v>628</v>
      </c>
      <c r="C33" s="25">
        <v>20</v>
      </c>
      <c r="D33" s="92">
        <f t="shared" si="0"/>
        <v>0.90909090909090906</v>
      </c>
      <c r="E33" s="25">
        <v>21</v>
      </c>
      <c r="F33" s="92">
        <f t="shared" si="1"/>
        <v>0.875</v>
      </c>
      <c r="G33" s="25">
        <v>23</v>
      </c>
      <c r="H33" s="92">
        <f t="shared" si="2"/>
        <v>0.95833333333333337</v>
      </c>
      <c r="I33" s="25">
        <v>15</v>
      </c>
      <c r="J33" s="92">
        <f t="shared" si="3"/>
        <v>0.83333333333333337</v>
      </c>
      <c r="K33" s="25">
        <v>9</v>
      </c>
      <c r="L33" s="92">
        <f t="shared" si="4"/>
        <v>0.69230769230769229</v>
      </c>
      <c r="M33" s="24"/>
      <c r="N33" s="25"/>
      <c r="O33" s="92">
        <f t="shared" si="5"/>
        <v>0.85361305361305373</v>
      </c>
    </row>
    <row r="34" spans="1:15" s="34" customFormat="1" ht="20.100000000000001" customHeight="1">
      <c r="A34" s="43">
        <v>29</v>
      </c>
      <c r="B34" s="42" t="s">
        <v>629</v>
      </c>
      <c r="C34" s="25">
        <v>13</v>
      </c>
      <c r="D34" s="92">
        <f t="shared" si="0"/>
        <v>0.59090909090909094</v>
      </c>
      <c r="E34" s="25">
        <v>16</v>
      </c>
      <c r="F34" s="92">
        <f t="shared" si="1"/>
        <v>0.66666666666666663</v>
      </c>
      <c r="G34" s="25">
        <v>12</v>
      </c>
      <c r="H34" s="92">
        <f t="shared" si="2"/>
        <v>0.5</v>
      </c>
      <c r="I34" s="25">
        <v>9</v>
      </c>
      <c r="J34" s="92">
        <f t="shared" si="3"/>
        <v>0.5</v>
      </c>
      <c r="K34" s="25">
        <v>11</v>
      </c>
      <c r="L34" s="92">
        <f t="shared" si="4"/>
        <v>0.84615384615384615</v>
      </c>
      <c r="M34" s="24"/>
      <c r="N34" s="25"/>
      <c r="O34" s="92">
        <f t="shared" si="5"/>
        <v>0.62074592074592083</v>
      </c>
    </row>
    <row r="35" spans="1:15" s="34" customFormat="1" ht="20.100000000000001" customHeight="1">
      <c r="A35" s="43">
        <v>30</v>
      </c>
      <c r="B35" s="42" t="s">
        <v>630</v>
      </c>
      <c r="C35" s="25">
        <v>7</v>
      </c>
      <c r="D35" s="92">
        <f t="shared" si="0"/>
        <v>0.31818181818181818</v>
      </c>
      <c r="E35" s="25">
        <v>8</v>
      </c>
      <c r="F35" s="92">
        <f t="shared" si="1"/>
        <v>0.33333333333333331</v>
      </c>
      <c r="G35" s="25">
        <v>7</v>
      </c>
      <c r="H35" s="92">
        <f t="shared" si="2"/>
        <v>0.29166666666666669</v>
      </c>
      <c r="I35" s="25">
        <v>3</v>
      </c>
      <c r="J35" s="92">
        <f t="shared" si="3"/>
        <v>0.16666666666666666</v>
      </c>
      <c r="K35" s="25">
        <v>6</v>
      </c>
      <c r="L35" s="92">
        <f t="shared" si="4"/>
        <v>0.46153846153846156</v>
      </c>
      <c r="M35" s="24"/>
      <c r="N35" s="25"/>
      <c r="O35" s="92">
        <f t="shared" si="5"/>
        <v>0.3142773892773893</v>
      </c>
    </row>
    <row r="36" spans="1:15" s="34" customFormat="1" ht="20.100000000000001" customHeight="1">
      <c r="A36" s="43">
        <v>31</v>
      </c>
      <c r="B36" s="42" t="s">
        <v>631</v>
      </c>
      <c r="C36" s="25">
        <v>8</v>
      </c>
      <c r="D36" s="92">
        <f t="shared" si="0"/>
        <v>0.36363636363636365</v>
      </c>
      <c r="E36" s="25">
        <v>10</v>
      </c>
      <c r="F36" s="92">
        <f t="shared" si="1"/>
        <v>0.41666666666666669</v>
      </c>
      <c r="G36" s="25">
        <v>10</v>
      </c>
      <c r="H36" s="92">
        <f t="shared" si="2"/>
        <v>0.41666666666666669</v>
      </c>
      <c r="I36" s="25">
        <v>11</v>
      </c>
      <c r="J36" s="92">
        <f t="shared" si="3"/>
        <v>0.61111111111111116</v>
      </c>
      <c r="K36" s="25">
        <v>4</v>
      </c>
      <c r="L36" s="92">
        <f t="shared" si="4"/>
        <v>0.30769230769230771</v>
      </c>
      <c r="M36" s="24"/>
      <c r="N36" s="25"/>
      <c r="O36" s="92">
        <f t="shared" si="5"/>
        <v>0.42315462315462316</v>
      </c>
    </row>
    <row r="37" spans="1:15" s="34" customFormat="1" ht="20.100000000000001" customHeight="1">
      <c r="A37" s="43">
        <v>32</v>
      </c>
      <c r="B37" s="42" t="s">
        <v>632</v>
      </c>
      <c r="C37" s="25">
        <v>10</v>
      </c>
      <c r="D37" s="92">
        <f t="shared" si="0"/>
        <v>0.45454545454545453</v>
      </c>
      <c r="E37" s="25">
        <v>11</v>
      </c>
      <c r="F37" s="92">
        <f t="shared" si="1"/>
        <v>0.45833333333333331</v>
      </c>
      <c r="G37" s="25">
        <v>7</v>
      </c>
      <c r="H37" s="92">
        <f t="shared" si="2"/>
        <v>0.29166666666666669</v>
      </c>
      <c r="I37" s="25">
        <v>9</v>
      </c>
      <c r="J37" s="92">
        <f t="shared" si="3"/>
        <v>0.5</v>
      </c>
      <c r="K37" s="25">
        <v>1</v>
      </c>
      <c r="L37" s="92">
        <f t="shared" si="4"/>
        <v>7.6923076923076927E-2</v>
      </c>
      <c r="M37" s="24"/>
      <c r="N37" s="25"/>
      <c r="O37" s="92">
        <f t="shared" si="5"/>
        <v>0.35629370629370627</v>
      </c>
    </row>
    <row r="38" spans="1:15" s="34" customFormat="1" ht="20.100000000000001" customHeight="1">
      <c r="A38" s="43">
        <v>33</v>
      </c>
      <c r="B38" s="42" t="s">
        <v>633</v>
      </c>
      <c r="C38" s="25">
        <v>8</v>
      </c>
      <c r="D38" s="92">
        <f t="shared" si="0"/>
        <v>0.36363636363636365</v>
      </c>
      <c r="E38" s="25">
        <v>9</v>
      </c>
      <c r="F38" s="92">
        <f t="shared" si="1"/>
        <v>0.375</v>
      </c>
      <c r="G38" s="25">
        <v>11</v>
      </c>
      <c r="H38" s="92">
        <f t="shared" si="2"/>
        <v>0.45833333333333331</v>
      </c>
      <c r="I38" s="25">
        <v>10</v>
      </c>
      <c r="J38" s="92">
        <f t="shared" si="3"/>
        <v>0.55555555555555558</v>
      </c>
      <c r="K38" s="25">
        <v>5</v>
      </c>
      <c r="L38" s="92">
        <f t="shared" si="4"/>
        <v>0.38461538461538464</v>
      </c>
      <c r="M38" s="24"/>
      <c r="N38" s="25"/>
      <c r="O38" s="92">
        <f t="shared" si="5"/>
        <v>0.42742812742812741</v>
      </c>
    </row>
    <row r="39" spans="1:15" s="34" customFormat="1" ht="20.100000000000001" customHeight="1">
      <c r="A39" s="43">
        <v>34</v>
      </c>
      <c r="B39" s="42" t="s">
        <v>634</v>
      </c>
      <c r="C39" s="25">
        <v>9</v>
      </c>
      <c r="D39" s="92">
        <f t="shared" si="0"/>
        <v>0.40909090909090912</v>
      </c>
      <c r="E39" s="25">
        <v>9</v>
      </c>
      <c r="F39" s="92">
        <f t="shared" si="1"/>
        <v>0.375</v>
      </c>
      <c r="G39" s="25">
        <v>10</v>
      </c>
      <c r="H39" s="92">
        <f t="shared" si="2"/>
        <v>0.41666666666666669</v>
      </c>
      <c r="I39" s="25">
        <v>6</v>
      </c>
      <c r="J39" s="92">
        <f t="shared" si="3"/>
        <v>0.33333333333333331</v>
      </c>
      <c r="K39" s="25">
        <v>6</v>
      </c>
      <c r="L39" s="92">
        <f t="shared" si="4"/>
        <v>0.46153846153846156</v>
      </c>
      <c r="M39" s="24"/>
      <c r="N39" s="25"/>
      <c r="O39" s="92">
        <f t="shared" si="5"/>
        <v>0.39912587412587419</v>
      </c>
    </row>
    <row r="40" spans="1:15" s="34" customFormat="1" ht="20.100000000000001" customHeight="1">
      <c r="A40" s="43">
        <v>35</v>
      </c>
      <c r="B40" s="42" t="s">
        <v>635</v>
      </c>
      <c r="C40" s="25">
        <v>10</v>
      </c>
      <c r="D40" s="92">
        <f t="shared" si="0"/>
        <v>0.45454545454545453</v>
      </c>
      <c r="E40" s="25">
        <v>12</v>
      </c>
      <c r="F40" s="92">
        <f t="shared" si="1"/>
        <v>0.5</v>
      </c>
      <c r="G40" s="25">
        <v>10</v>
      </c>
      <c r="H40" s="92">
        <f t="shared" si="2"/>
        <v>0.41666666666666669</v>
      </c>
      <c r="I40" s="25">
        <v>5</v>
      </c>
      <c r="J40" s="92">
        <f t="shared" si="3"/>
        <v>0.27777777777777779</v>
      </c>
      <c r="K40" s="25">
        <v>7</v>
      </c>
      <c r="L40" s="92">
        <f t="shared" si="4"/>
        <v>0.53846153846153844</v>
      </c>
      <c r="M40" s="24"/>
      <c r="N40" s="25"/>
      <c r="O40" s="92">
        <f t="shared" si="5"/>
        <v>0.43749028749028751</v>
      </c>
    </row>
    <row r="41" spans="1:15" s="34" customFormat="1" ht="20.100000000000001" customHeight="1">
      <c r="A41" s="43">
        <v>36</v>
      </c>
      <c r="B41" s="42" t="s">
        <v>636</v>
      </c>
      <c r="C41" s="25">
        <v>9</v>
      </c>
      <c r="D41" s="92">
        <f t="shared" si="0"/>
        <v>0.40909090909090912</v>
      </c>
      <c r="E41" s="25">
        <v>10</v>
      </c>
      <c r="F41" s="92">
        <f t="shared" si="1"/>
        <v>0.41666666666666669</v>
      </c>
      <c r="G41" s="25">
        <v>7</v>
      </c>
      <c r="H41" s="92">
        <f t="shared" si="2"/>
        <v>0.29166666666666669</v>
      </c>
      <c r="I41" s="25">
        <v>8</v>
      </c>
      <c r="J41" s="92">
        <f t="shared" si="3"/>
        <v>0.44444444444444442</v>
      </c>
      <c r="K41" s="25">
        <v>2</v>
      </c>
      <c r="L41" s="92">
        <f t="shared" si="4"/>
        <v>0.15384615384615385</v>
      </c>
      <c r="M41" s="24"/>
      <c r="N41" s="25"/>
      <c r="O41" s="92">
        <f t="shared" si="5"/>
        <v>0.34314296814296813</v>
      </c>
    </row>
    <row r="42" spans="1:15" s="34" customFormat="1" ht="20.100000000000001" customHeight="1">
      <c r="A42" s="43">
        <v>37</v>
      </c>
      <c r="B42" s="42" t="s">
        <v>637</v>
      </c>
      <c r="C42" s="25">
        <v>19</v>
      </c>
      <c r="D42" s="92">
        <f t="shared" si="0"/>
        <v>0.86363636363636365</v>
      </c>
      <c r="E42" s="25">
        <v>22</v>
      </c>
      <c r="F42" s="92">
        <f t="shared" si="1"/>
        <v>0.91666666666666663</v>
      </c>
      <c r="G42" s="25">
        <v>17</v>
      </c>
      <c r="H42" s="92">
        <f t="shared" si="2"/>
        <v>0.70833333333333337</v>
      </c>
      <c r="I42" s="25">
        <v>11</v>
      </c>
      <c r="J42" s="92">
        <f t="shared" si="3"/>
        <v>0.61111111111111116</v>
      </c>
      <c r="K42" s="25">
        <v>3</v>
      </c>
      <c r="L42" s="92">
        <f t="shared" si="4"/>
        <v>0.23076923076923078</v>
      </c>
      <c r="M42" s="24"/>
      <c r="N42" s="25"/>
      <c r="O42" s="92">
        <f t="shared" si="5"/>
        <v>0.66610334110334113</v>
      </c>
    </row>
    <row r="43" spans="1:15" s="34" customFormat="1" ht="20.100000000000001" customHeight="1">
      <c r="A43" s="43">
        <v>38</v>
      </c>
      <c r="B43" s="42" t="s">
        <v>638</v>
      </c>
      <c r="C43" s="25">
        <v>21</v>
      </c>
      <c r="D43" s="92">
        <f t="shared" si="0"/>
        <v>0.95454545454545459</v>
      </c>
      <c r="E43" s="25">
        <v>23</v>
      </c>
      <c r="F43" s="92">
        <f t="shared" si="1"/>
        <v>0.95833333333333337</v>
      </c>
      <c r="G43" s="25">
        <v>23</v>
      </c>
      <c r="H43" s="92">
        <f t="shared" si="2"/>
        <v>0.95833333333333337</v>
      </c>
      <c r="I43" s="25">
        <v>16</v>
      </c>
      <c r="J43" s="92">
        <f t="shared" si="3"/>
        <v>0.88888888888888884</v>
      </c>
      <c r="K43" s="25">
        <v>6</v>
      </c>
      <c r="L43" s="92">
        <f t="shared" si="4"/>
        <v>0.46153846153846156</v>
      </c>
      <c r="M43" s="24"/>
      <c r="N43" s="25"/>
      <c r="O43" s="92">
        <f t="shared" si="5"/>
        <v>0.84432789432789446</v>
      </c>
    </row>
    <row r="44" spans="1:15" s="34" customFormat="1" ht="20.100000000000001" customHeight="1">
      <c r="A44" s="43">
        <v>39</v>
      </c>
      <c r="B44" s="42" t="s">
        <v>639</v>
      </c>
      <c r="C44" s="25">
        <v>5</v>
      </c>
      <c r="D44" s="92">
        <f t="shared" si="0"/>
        <v>0.22727272727272727</v>
      </c>
      <c r="E44" s="25">
        <v>2</v>
      </c>
      <c r="F44" s="92">
        <f t="shared" si="1"/>
        <v>8.3333333333333329E-2</v>
      </c>
      <c r="G44" s="25">
        <v>2</v>
      </c>
      <c r="H44" s="92">
        <f t="shared" si="2"/>
        <v>8.3333333333333329E-2</v>
      </c>
      <c r="I44" s="25">
        <v>4</v>
      </c>
      <c r="J44" s="92">
        <f t="shared" si="3"/>
        <v>0.22222222222222221</v>
      </c>
      <c r="K44" s="25">
        <v>4</v>
      </c>
      <c r="L44" s="92">
        <f t="shared" si="4"/>
        <v>0.30769230769230771</v>
      </c>
      <c r="M44" s="24"/>
      <c r="N44" s="25"/>
      <c r="O44" s="92">
        <f t="shared" si="5"/>
        <v>0.18477078477078476</v>
      </c>
    </row>
    <row r="45" spans="1:15" s="34" customFormat="1" ht="20.100000000000001" customHeight="1">
      <c r="A45" s="43">
        <v>40</v>
      </c>
      <c r="B45" s="42" t="s">
        <v>640</v>
      </c>
      <c r="C45" s="25">
        <v>6</v>
      </c>
      <c r="D45" s="92">
        <f t="shared" si="0"/>
        <v>0.27272727272727271</v>
      </c>
      <c r="E45" s="25">
        <v>7</v>
      </c>
      <c r="F45" s="92">
        <f t="shared" si="1"/>
        <v>0.29166666666666669</v>
      </c>
      <c r="G45" s="25">
        <v>5</v>
      </c>
      <c r="H45" s="92">
        <f t="shared" si="2"/>
        <v>0.20833333333333334</v>
      </c>
      <c r="I45" s="25">
        <v>4</v>
      </c>
      <c r="J45" s="92">
        <f t="shared" si="3"/>
        <v>0.22222222222222221</v>
      </c>
      <c r="K45" s="25">
        <v>8</v>
      </c>
      <c r="L45" s="92">
        <f t="shared" si="4"/>
        <v>0.61538461538461542</v>
      </c>
      <c r="M45" s="24"/>
      <c r="N45" s="25"/>
      <c r="O45" s="92">
        <f t="shared" si="5"/>
        <v>0.32206682206682208</v>
      </c>
    </row>
    <row r="46" spans="1:15" s="34" customFormat="1" ht="20.100000000000001" customHeight="1">
      <c r="A46" s="43">
        <v>41</v>
      </c>
      <c r="B46" s="42" t="s">
        <v>641</v>
      </c>
      <c r="C46" s="25">
        <v>20</v>
      </c>
      <c r="D46" s="92">
        <f t="shared" si="0"/>
        <v>0.90909090909090906</v>
      </c>
      <c r="E46" s="25">
        <v>11</v>
      </c>
      <c r="F46" s="92">
        <f t="shared" si="1"/>
        <v>0.45833333333333331</v>
      </c>
      <c r="G46" s="25">
        <v>16</v>
      </c>
      <c r="H46" s="92">
        <f t="shared" si="2"/>
        <v>0.66666666666666663</v>
      </c>
      <c r="I46" s="25">
        <v>11</v>
      </c>
      <c r="J46" s="92">
        <f t="shared" si="3"/>
        <v>0.61111111111111116</v>
      </c>
      <c r="K46" s="25">
        <v>1</v>
      </c>
      <c r="L46" s="92">
        <f t="shared" si="4"/>
        <v>7.6923076923076927E-2</v>
      </c>
      <c r="M46" s="24"/>
      <c r="N46" s="25"/>
      <c r="O46" s="92">
        <f t="shared" si="5"/>
        <v>0.54442501942501953</v>
      </c>
    </row>
    <row r="47" spans="1:15" s="34" customFormat="1" ht="20.100000000000001" customHeight="1">
      <c r="A47" s="43">
        <v>42</v>
      </c>
      <c r="B47" s="42" t="s">
        <v>642</v>
      </c>
      <c r="C47" s="25">
        <v>15</v>
      </c>
      <c r="D47" s="92">
        <f t="shared" si="0"/>
        <v>0.68181818181818177</v>
      </c>
      <c r="E47" s="25">
        <v>17</v>
      </c>
      <c r="F47" s="92">
        <f t="shared" si="1"/>
        <v>0.70833333333333337</v>
      </c>
      <c r="G47" s="25">
        <v>14</v>
      </c>
      <c r="H47" s="92">
        <f t="shared" si="2"/>
        <v>0.58333333333333337</v>
      </c>
      <c r="I47" s="25">
        <v>10</v>
      </c>
      <c r="J47" s="92">
        <f t="shared" si="3"/>
        <v>0.55555555555555558</v>
      </c>
      <c r="K47" s="25">
        <v>2</v>
      </c>
      <c r="L47" s="92">
        <f t="shared" si="4"/>
        <v>0.15384615384615385</v>
      </c>
      <c r="M47" s="24"/>
      <c r="N47" s="25"/>
      <c r="O47" s="92">
        <f t="shared" si="5"/>
        <v>0.53657731157731159</v>
      </c>
    </row>
    <row r="48" spans="1:15" s="34" customFormat="1" ht="20.100000000000001" customHeight="1">
      <c r="A48" s="43">
        <v>43</v>
      </c>
      <c r="B48" s="42" t="s">
        <v>643</v>
      </c>
      <c r="C48" s="25">
        <v>2</v>
      </c>
      <c r="D48" s="92">
        <f t="shared" si="0"/>
        <v>9.0909090909090912E-2</v>
      </c>
      <c r="E48" s="25">
        <v>3</v>
      </c>
      <c r="F48" s="92">
        <f t="shared" si="1"/>
        <v>0.125</v>
      </c>
      <c r="G48" s="25">
        <v>3</v>
      </c>
      <c r="H48" s="92">
        <f t="shared" si="2"/>
        <v>0.125</v>
      </c>
      <c r="I48" s="25">
        <v>1</v>
      </c>
      <c r="J48" s="92">
        <f t="shared" si="3"/>
        <v>5.5555555555555552E-2</v>
      </c>
      <c r="K48" s="25">
        <v>6</v>
      </c>
      <c r="L48" s="92">
        <f t="shared" si="4"/>
        <v>0.46153846153846156</v>
      </c>
      <c r="M48" s="24"/>
      <c r="N48" s="25"/>
      <c r="O48" s="92">
        <f t="shared" si="5"/>
        <v>0.17160062160062162</v>
      </c>
    </row>
    <row r="49" spans="1:15" s="34" customFormat="1" ht="20.100000000000001" customHeight="1">
      <c r="A49" s="43">
        <v>44</v>
      </c>
      <c r="B49" s="42" t="s">
        <v>644</v>
      </c>
      <c r="C49" s="25">
        <v>16</v>
      </c>
      <c r="D49" s="92">
        <f t="shared" si="0"/>
        <v>0.72727272727272729</v>
      </c>
      <c r="E49" s="25">
        <v>17</v>
      </c>
      <c r="F49" s="92">
        <f t="shared" si="1"/>
        <v>0.70833333333333337</v>
      </c>
      <c r="G49" s="25">
        <v>15</v>
      </c>
      <c r="H49" s="92">
        <f t="shared" si="2"/>
        <v>0.625</v>
      </c>
      <c r="I49" s="25">
        <v>10</v>
      </c>
      <c r="J49" s="92">
        <f t="shared" si="3"/>
        <v>0.55555555555555558</v>
      </c>
      <c r="K49" s="25">
        <v>5</v>
      </c>
      <c r="L49" s="92">
        <f t="shared" si="4"/>
        <v>0.38461538461538464</v>
      </c>
      <c r="M49" s="24"/>
      <c r="N49" s="25"/>
      <c r="O49" s="92">
        <f t="shared" si="5"/>
        <v>0.60015540015540014</v>
      </c>
    </row>
    <row r="50" spans="1:15" s="34" customFormat="1" ht="20.100000000000001" customHeight="1">
      <c r="A50" s="43">
        <v>45</v>
      </c>
      <c r="B50" s="42" t="s">
        <v>645</v>
      </c>
      <c r="C50" s="25">
        <v>10</v>
      </c>
      <c r="D50" s="92">
        <f t="shared" si="0"/>
        <v>0.45454545454545453</v>
      </c>
      <c r="E50" s="25">
        <v>12</v>
      </c>
      <c r="F50" s="92">
        <f t="shared" si="1"/>
        <v>0.5</v>
      </c>
      <c r="G50" s="25">
        <v>8</v>
      </c>
      <c r="H50" s="92">
        <f t="shared" si="2"/>
        <v>0.33333333333333331</v>
      </c>
      <c r="I50" s="25">
        <v>7</v>
      </c>
      <c r="J50" s="92">
        <f t="shared" si="3"/>
        <v>0.3888888888888889</v>
      </c>
      <c r="K50" s="25">
        <v>1</v>
      </c>
      <c r="L50" s="92">
        <f t="shared" si="4"/>
        <v>7.6923076923076927E-2</v>
      </c>
      <c r="M50" s="24"/>
      <c r="N50" s="25"/>
      <c r="O50" s="92">
        <f t="shared" si="5"/>
        <v>0.35073815073815073</v>
      </c>
    </row>
    <row r="51" spans="1:15" s="34" customFormat="1" ht="20.100000000000001" customHeight="1">
      <c r="A51" s="43">
        <v>46</v>
      </c>
      <c r="B51" s="42" t="s">
        <v>646</v>
      </c>
      <c r="C51" s="25">
        <v>7</v>
      </c>
      <c r="D51" s="92">
        <f t="shared" si="0"/>
        <v>0.31818181818181818</v>
      </c>
      <c r="E51" s="25">
        <v>10</v>
      </c>
      <c r="F51" s="92">
        <f t="shared" si="1"/>
        <v>0.41666666666666669</v>
      </c>
      <c r="G51" s="25">
        <v>7</v>
      </c>
      <c r="H51" s="92">
        <f t="shared" si="2"/>
        <v>0.29166666666666669</v>
      </c>
      <c r="I51" s="25">
        <v>8</v>
      </c>
      <c r="J51" s="92">
        <f t="shared" si="3"/>
        <v>0.44444444444444442</v>
      </c>
      <c r="K51" s="25">
        <v>8</v>
      </c>
      <c r="L51" s="92">
        <f t="shared" si="4"/>
        <v>0.61538461538461542</v>
      </c>
      <c r="M51" s="24"/>
      <c r="N51" s="25"/>
      <c r="O51" s="92">
        <f t="shared" si="5"/>
        <v>0.41726884226884231</v>
      </c>
    </row>
    <row r="52" spans="1:15" s="34" customFormat="1" ht="20.100000000000001" customHeight="1">
      <c r="A52" s="43">
        <v>47</v>
      </c>
      <c r="B52" s="42" t="s">
        <v>654</v>
      </c>
      <c r="C52" s="25">
        <v>13</v>
      </c>
      <c r="D52" s="92">
        <f t="shared" si="0"/>
        <v>0.59090909090909094</v>
      </c>
      <c r="E52" s="25">
        <v>15</v>
      </c>
      <c r="F52" s="92">
        <f t="shared" si="1"/>
        <v>0.625</v>
      </c>
      <c r="G52" s="25">
        <v>13</v>
      </c>
      <c r="H52" s="92">
        <f t="shared" si="2"/>
        <v>0.54166666666666663</v>
      </c>
      <c r="I52" s="25">
        <v>11</v>
      </c>
      <c r="J52" s="92">
        <f t="shared" si="3"/>
        <v>0.61111111111111116</v>
      </c>
      <c r="K52" s="25">
        <v>4</v>
      </c>
      <c r="L52" s="92">
        <f t="shared" si="4"/>
        <v>0.30769230769230771</v>
      </c>
      <c r="M52" s="24"/>
      <c r="N52" s="25"/>
      <c r="O52" s="92">
        <f t="shared" si="5"/>
        <v>0.53527583527583522</v>
      </c>
    </row>
    <row r="53" spans="1:15" s="34" customFormat="1" ht="20.100000000000001" customHeight="1">
      <c r="A53" s="43">
        <v>48</v>
      </c>
      <c r="B53" s="42" t="s">
        <v>655</v>
      </c>
      <c r="C53" s="25">
        <v>10</v>
      </c>
      <c r="D53" s="92">
        <f t="shared" si="0"/>
        <v>0.45454545454545453</v>
      </c>
      <c r="E53" s="25">
        <v>14</v>
      </c>
      <c r="F53" s="92">
        <f t="shared" si="1"/>
        <v>0.58333333333333337</v>
      </c>
      <c r="G53" s="25">
        <v>11</v>
      </c>
      <c r="H53" s="92">
        <f t="shared" si="2"/>
        <v>0.45833333333333331</v>
      </c>
      <c r="I53" s="25">
        <v>12</v>
      </c>
      <c r="J53" s="92">
        <f t="shared" si="3"/>
        <v>0.66666666666666663</v>
      </c>
      <c r="K53" s="25">
        <v>8</v>
      </c>
      <c r="L53" s="92">
        <f t="shared" si="4"/>
        <v>0.61538461538461542</v>
      </c>
      <c r="M53" s="24"/>
      <c r="N53" s="25"/>
      <c r="O53" s="92">
        <f t="shared" si="5"/>
        <v>0.55565268065268059</v>
      </c>
    </row>
    <row r="54" spans="1:15" s="34" customFormat="1" ht="20.100000000000001" customHeight="1">
      <c r="A54" s="43">
        <v>49</v>
      </c>
      <c r="B54" s="42" t="s">
        <v>516</v>
      </c>
      <c r="C54" s="25">
        <v>11</v>
      </c>
      <c r="D54" s="92">
        <f t="shared" si="0"/>
        <v>0.5</v>
      </c>
      <c r="E54" s="25">
        <v>9</v>
      </c>
      <c r="F54" s="92">
        <f t="shared" si="1"/>
        <v>0.375</v>
      </c>
      <c r="G54" s="25">
        <v>7</v>
      </c>
      <c r="H54" s="92">
        <f t="shared" si="2"/>
        <v>0.29166666666666669</v>
      </c>
      <c r="I54" s="25">
        <v>6</v>
      </c>
      <c r="J54" s="92">
        <f t="shared" si="3"/>
        <v>0.33333333333333331</v>
      </c>
      <c r="K54" s="25">
        <v>8</v>
      </c>
      <c r="L54" s="92">
        <f t="shared" si="4"/>
        <v>0.61538461538461542</v>
      </c>
      <c r="M54" s="24"/>
      <c r="N54" s="25"/>
      <c r="O54" s="92">
        <f t="shared" si="5"/>
        <v>0.42307692307692307</v>
      </c>
    </row>
    <row r="55" spans="1:15" s="34" customFormat="1" ht="20.100000000000001" customHeight="1">
      <c r="A55" s="43">
        <v>50</v>
      </c>
      <c r="B55" s="42" t="s">
        <v>656</v>
      </c>
      <c r="C55" s="25">
        <v>10</v>
      </c>
      <c r="D55" s="92">
        <f t="shared" si="0"/>
        <v>0.45454545454545453</v>
      </c>
      <c r="E55" s="25">
        <v>14</v>
      </c>
      <c r="F55" s="92">
        <f t="shared" si="1"/>
        <v>0.58333333333333337</v>
      </c>
      <c r="G55" s="33">
        <v>10</v>
      </c>
      <c r="H55" s="92">
        <f t="shared" si="2"/>
        <v>0.41666666666666669</v>
      </c>
      <c r="I55" s="25">
        <v>14</v>
      </c>
      <c r="J55" s="92">
        <f t="shared" si="3"/>
        <v>0.77777777777777779</v>
      </c>
      <c r="K55" s="25">
        <v>5</v>
      </c>
      <c r="L55" s="92">
        <f t="shared" si="4"/>
        <v>0.38461538461538464</v>
      </c>
      <c r="M55" s="24"/>
      <c r="N55" s="25"/>
      <c r="O55" s="92">
        <f t="shared" si="5"/>
        <v>0.52338772338772332</v>
      </c>
    </row>
    <row r="56" spans="1:15" s="34" customFormat="1" ht="20.100000000000001" customHeight="1">
      <c r="A56" s="43">
        <v>51</v>
      </c>
      <c r="B56" s="42" t="s">
        <v>657</v>
      </c>
      <c r="C56" s="25">
        <v>15</v>
      </c>
      <c r="D56" s="92">
        <f t="shared" si="0"/>
        <v>0.68181818181818177</v>
      </c>
      <c r="E56" s="25">
        <v>16</v>
      </c>
      <c r="F56" s="92">
        <f t="shared" si="1"/>
        <v>0.66666666666666663</v>
      </c>
      <c r="G56" s="33">
        <v>14</v>
      </c>
      <c r="H56" s="92">
        <f t="shared" si="2"/>
        <v>0.58333333333333337</v>
      </c>
      <c r="I56" s="25">
        <v>14</v>
      </c>
      <c r="J56" s="92">
        <f t="shared" si="3"/>
        <v>0.77777777777777779</v>
      </c>
      <c r="K56" s="25">
        <v>6</v>
      </c>
      <c r="L56" s="92">
        <f t="shared" si="4"/>
        <v>0.46153846153846156</v>
      </c>
      <c r="M56" s="24"/>
      <c r="N56" s="25"/>
      <c r="O56" s="92">
        <f t="shared" si="5"/>
        <v>0.63422688422688422</v>
      </c>
    </row>
    <row r="57" spans="1:15" s="34" customFormat="1" ht="20.100000000000001" customHeight="1">
      <c r="A57" s="43">
        <v>52</v>
      </c>
      <c r="B57" s="42" t="s">
        <v>658</v>
      </c>
      <c r="C57" s="25">
        <v>16</v>
      </c>
      <c r="D57" s="92">
        <f t="shared" si="0"/>
        <v>0.72727272727272729</v>
      </c>
      <c r="E57" s="25">
        <v>17</v>
      </c>
      <c r="F57" s="92">
        <f t="shared" si="1"/>
        <v>0.70833333333333337</v>
      </c>
      <c r="G57" s="25">
        <v>14</v>
      </c>
      <c r="H57" s="92">
        <f t="shared" si="2"/>
        <v>0.58333333333333337</v>
      </c>
      <c r="I57" s="25">
        <v>10</v>
      </c>
      <c r="J57" s="92">
        <f t="shared" si="3"/>
        <v>0.55555555555555558</v>
      </c>
      <c r="K57" s="25">
        <v>9</v>
      </c>
      <c r="L57" s="92">
        <f t="shared" si="4"/>
        <v>0.69230769230769229</v>
      </c>
      <c r="M57" s="24"/>
      <c r="N57" s="25"/>
      <c r="O57" s="92">
        <f t="shared" si="5"/>
        <v>0.65336052836052849</v>
      </c>
    </row>
    <row r="58" spans="1:15" s="34" customFormat="1" ht="20.100000000000001" customHeight="1">
      <c r="A58" s="43">
        <v>53</v>
      </c>
      <c r="B58" s="42" t="s">
        <v>659</v>
      </c>
      <c r="C58" s="25">
        <v>9</v>
      </c>
      <c r="D58" s="92">
        <f t="shared" si="0"/>
        <v>0.40909090909090912</v>
      </c>
      <c r="E58" s="25">
        <v>12</v>
      </c>
      <c r="F58" s="92">
        <f t="shared" si="1"/>
        <v>0.5</v>
      </c>
      <c r="G58" s="25">
        <v>10</v>
      </c>
      <c r="H58" s="92">
        <f t="shared" si="2"/>
        <v>0.41666666666666669</v>
      </c>
      <c r="I58" s="25">
        <v>6</v>
      </c>
      <c r="J58" s="92">
        <f t="shared" si="3"/>
        <v>0.33333333333333331</v>
      </c>
      <c r="K58" s="25">
        <v>8</v>
      </c>
      <c r="L58" s="92">
        <f t="shared" si="4"/>
        <v>0.61538461538461542</v>
      </c>
      <c r="M58" s="24"/>
      <c r="N58" s="25"/>
      <c r="O58" s="92">
        <f t="shared" si="5"/>
        <v>0.45489510489510493</v>
      </c>
    </row>
    <row r="59" spans="1:15" s="34" customFormat="1" ht="20.100000000000001" customHeight="1">
      <c r="A59" s="43">
        <v>54</v>
      </c>
      <c r="B59" s="42" t="s">
        <v>857</v>
      </c>
      <c r="C59" s="25">
        <v>15</v>
      </c>
      <c r="D59" s="92">
        <f t="shared" si="0"/>
        <v>0.68181818181818177</v>
      </c>
      <c r="E59" s="25">
        <v>18</v>
      </c>
      <c r="F59" s="92">
        <f t="shared" si="1"/>
        <v>0.75</v>
      </c>
      <c r="G59" s="25">
        <v>13</v>
      </c>
      <c r="H59" s="92">
        <f t="shared" si="2"/>
        <v>0.54166666666666663</v>
      </c>
      <c r="I59" s="25">
        <v>9</v>
      </c>
      <c r="J59" s="92">
        <f t="shared" si="3"/>
        <v>0.5</v>
      </c>
      <c r="K59" s="25">
        <v>9</v>
      </c>
      <c r="L59" s="92">
        <f t="shared" si="4"/>
        <v>0.69230769230769229</v>
      </c>
      <c r="M59" s="24"/>
      <c r="N59" s="25"/>
      <c r="O59" s="92">
        <f t="shared" si="5"/>
        <v>0.63315850815850805</v>
      </c>
    </row>
    <row r="60" spans="1:15" s="34" customFormat="1" ht="20.100000000000001" customHeight="1">
      <c r="A60" s="43">
        <v>55</v>
      </c>
      <c r="B60" s="42" t="s">
        <v>660</v>
      </c>
      <c r="C60" s="25">
        <v>12</v>
      </c>
      <c r="D60" s="92">
        <f t="shared" si="0"/>
        <v>0.54545454545454541</v>
      </c>
      <c r="E60" s="25">
        <v>13</v>
      </c>
      <c r="F60" s="92">
        <f t="shared" si="1"/>
        <v>0.54166666666666663</v>
      </c>
      <c r="G60" s="25">
        <v>11</v>
      </c>
      <c r="H60" s="92">
        <f t="shared" si="2"/>
        <v>0.45833333333333331</v>
      </c>
      <c r="I60" s="25">
        <v>9</v>
      </c>
      <c r="J60" s="92">
        <f t="shared" si="3"/>
        <v>0.5</v>
      </c>
      <c r="K60" s="25">
        <v>6</v>
      </c>
      <c r="L60" s="92">
        <f t="shared" si="4"/>
        <v>0.46153846153846156</v>
      </c>
      <c r="M60" s="24"/>
      <c r="N60" s="25"/>
      <c r="O60" s="92">
        <f t="shared" si="5"/>
        <v>0.50139860139860137</v>
      </c>
    </row>
    <row r="61" spans="1:15" s="34" customFormat="1" ht="20.100000000000001" customHeight="1">
      <c r="A61" s="43">
        <v>56</v>
      </c>
      <c r="B61" s="42" t="s">
        <v>661</v>
      </c>
      <c r="C61" s="25">
        <v>20</v>
      </c>
      <c r="D61" s="92">
        <f t="shared" si="0"/>
        <v>0.90909090909090906</v>
      </c>
      <c r="E61" s="25">
        <v>18</v>
      </c>
      <c r="F61" s="92">
        <f t="shared" si="1"/>
        <v>0.75</v>
      </c>
      <c r="G61" s="25">
        <v>16</v>
      </c>
      <c r="H61" s="92">
        <f t="shared" si="2"/>
        <v>0.66666666666666663</v>
      </c>
      <c r="I61" s="25">
        <v>15</v>
      </c>
      <c r="J61" s="92">
        <f t="shared" si="3"/>
        <v>0.83333333333333337</v>
      </c>
      <c r="K61" s="25">
        <v>6</v>
      </c>
      <c r="L61" s="92">
        <f t="shared" si="4"/>
        <v>0.46153846153846156</v>
      </c>
      <c r="M61" s="24"/>
      <c r="N61" s="25"/>
      <c r="O61" s="92">
        <f t="shared" si="5"/>
        <v>0.72412587412587415</v>
      </c>
    </row>
    <row r="62" spans="1:15" s="34" customFormat="1" ht="20.100000000000001" customHeight="1">
      <c r="A62" s="43">
        <v>57</v>
      </c>
      <c r="B62" s="42" t="s">
        <v>662</v>
      </c>
      <c r="C62" s="25">
        <v>13</v>
      </c>
      <c r="D62" s="92">
        <f t="shared" si="0"/>
        <v>0.59090909090909094</v>
      </c>
      <c r="E62" s="25">
        <v>14</v>
      </c>
      <c r="F62" s="92">
        <f t="shared" si="1"/>
        <v>0.58333333333333337</v>
      </c>
      <c r="G62" s="25">
        <v>13</v>
      </c>
      <c r="H62" s="92">
        <f t="shared" si="2"/>
        <v>0.54166666666666663</v>
      </c>
      <c r="I62" s="25">
        <v>13</v>
      </c>
      <c r="J62" s="92">
        <f t="shared" si="3"/>
        <v>0.72222222222222221</v>
      </c>
      <c r="K62" s="25">
        <v>6</v>
      </c>
      <c r="L62" s="92">
        <f t="shared" si="4"/>
        <v>0.46153846153846156</v>
      </c>
      <c r="M62" s="24"/>
      <c r="N62" s="25"/>
      <c r="O62" s="92">
        <f t="shared" si="5"/>
        <v>0.57993395493395494</v>
      </c>
    </row>
    <row r="63" spans="1:15" s="34" customFormat="1" ht="20.100000000000001" customHeight="1">
      <c r="A63" s="43">
        <v>58</v>
      </c>
      <c r="B63" s="42" t="s">
        <v>663</v>
      </c>
      <c r="C63" s="25">
        <v>17</v>
      </c>
      <c r="D63" s="92">
        <f t="shared" si="0"/>
        <v>0.77272727272727271</v>
      </c>
      <c r="E63" s="25">
        <v>19</v>
      </c>
      <c r="F63" s="92">
        <f t="shared" si="1"/>
        <v>0.79166666666666663</v>
      </c>
      <c r="G63" s="25">
        <v>19</v>
      </c>
      <c r="H63" s="92">
        <f t="shared" si="2"/>
        <v>0.79166666666666663</v>
      </c>
      <c r="I63" s="25">
        <v>15</v>
      </c>
      <c r="J63" s="92">
        <f t="shared" si="3"/>
        <v>0.83333333333333337</v>
      </c>
      <c r="K63" s="25">
        <v>8</v>
      </c>
      <c r="L63" s="92">
        <f t="shared" si="4"/>
        <v>0.61538461538461542</v>
      </c>
      <c r="M63" s="24"/>
      <c r="N63" s="25"/>
      <c r="O63" s="92">
        <f t="shared" si="5"/>
        <v>0.76095571095571102</v>
      </c>
    </row>
    <row r="64" spans="1:15" s="34" customFormat="1" ht="20.100000000000001" customHeight="1">
      <c r="A64" s="43">
        <v>59</v>
      </c>
      <c r="B64" s="42" t="s">
        <v>664</v>
      </c>
      <c r="C64" s="25">
        <v>20</v>
      </c>
      <c r="D64" s="92">
        <f t="shared" si="0"/>
        <v>0.90909090909090906</v>
      </c>
      <c r="E64" s="25">
        <v>19</v>
      </c>
      <c r="F64" s="92">
        <f t="shared" si="1"/>
        <v>0.79166666666666663</v>
      </c>
      <c r="G64" s="25">
        <v>21</v>
      </c>
      <c r="H64" s="92">
        <f t="shared" si="2"/>
        <v>0.875</v>
      </c>
      <c r="I64" s="25">
        <v>12</v>
      </c>
      <c r="J64" s="92">
        <f t="shared" si="3"/>
        <v>0.66666666666666663</v>
      </c>
      <c r="K64" s="25">
        <v>6</v>
      </c>
      <c r="L64" s="92">
        <f t="shared" si="4"/>
        <v>0.46153846153846156</v>
      </c>
      <c r="M64" s="24"/>
      <c r="N64" s="25"/>
      <c r="O64" s="92">
        <f t="shared" si="5"/>
        <v>0.74079254079254075</v>
      </c>
    </row>
    <row r="65" spans="1:15" s="34" customFormat="1" ht="20.100000000000001" customHeight="1">
      <c r="A65" s="43">
        <v>60</v>
      </c>
      <c r="B65" s="42" t="s">
        <v>665</v>
      </c>
      <c r="C65" s="25">
        <v>5</v>
      </c>
      <c r="D65" s="92">
        <f t="shared" si="0"/>
        <v>0.22727272727272727</v>
      </c>
      <c r="E65" s="25">
        <v>5</v>
      </c>
      <c r="F65" s="92">
        <f t="shared" si="1"/>
        <v>0.20833333333333334</v>
      </c>
      <c r="G65" s="25">
        <v>5</v>
      </c>
      <c r="H65" s="92">
        <f t="shared" si="2"/>
        <v>0.20833333333333334</v>
      </c>
      <c r="I65" s="25">
        <v>4</v>
      </c>
      <c r="J65" s="92">
        <f t="shared" si="3"/>
        <v>0.22222222222222221</v>
      </c>
      <c r="K65" s="25">
        <v>1</v>
      </c>
      <c r="L65" s="92">
        <f t="shared" si="4"/>
        <v>7.6923076923076927E-2</v>
      </c>
      <c r="M65" s="24"/>
      <c r="N65" s="25"/>
      <c r="O65" s="92">
        <f t="shared" si="5"/>
        <v>0.1886169386169386</v>
      </c>
    </row>
    <row r="66" spans="1:15" s="34" customFormat="1" ht="20.100000000000001" customHeight="1">
      <c r="A66" s="43">
        <v>61</v>
      </c>
      <c r="B66" s="42" t="s">
        <v>666</v>
      </c>
      <c r="C66" s="25">
        <v>12</v>
      </c>
      <c r="D66" s="92">
        <f t="shared" si="0"/>
        <v>0.54545454545454541</v>
      </c>
      <c r="E66" s="25">
        <v>9</v>
      </c>
      <c r="F66" s="92">
        <f t="shared" si="1"/>
        <v>0.375</v>
      </c>
      <c r="G66" s="25">
        <v>13</v>
      </c>
      <c r="H66" s="92">
        <f t="shared" si="2"/>
        <v>0.54166666666666663</v>
      </c>
      <c r="I66" s="25">
        <v>10</v>
      </c>
      <c r="J66" s="92">
        <f t="shared" si="3"/>
        <v>0.55555555555555558</v>
      </c>
      <c r="K66" s="25">
        <v>4</v>
      </c>
      <c r="L66" s="92">
        <f t="shared" si="4"/>
        <v>0.30769230769230771</v>
      </c>
      <c r="M66" s="24"/>
      <c r="N66" s="25"/>
      <c r="O66" s="92">
        <f t="shared" si="5"/>
        <v>0.46507381507381496</v>
      </c>
    </row>
    <row r="67" spans="1:15" s="34" customFormat="1" ht="20.100000000000001" customHeight="1">
      <c r="A67" s="43">
        <v>62</v>
      </c>
      <c r="B67" s="42" t="s">
        <v>667</v>
      </c>
      <c r="C67" s="25">
        <v>13</v>
      </c>
      <c r="D67" s="92">
        <f t="shared" si="0"/>
        <v>0.59090909090909094</v>
      </c>
      <c r="E67" s="25">
        <v>10</v>
      </c>
      <c r="F67" s="92">
        <f t="shared" si="1"/>
        <v>0.41666666666666669</v>
      </c>
      <c r="G67" s="25">
        <v>12</v>
      </c>
      <c r="H67" s="92">
        <f t="shared" si="2"/>
        <v>0.5</v>
      </c>
      <c r="I67" s="25">
        <v>9</v>
      </c>
      <c r="J67" s="92">
        <f t="shared" si="3"/>
        <v>0.5</v>
      </c>
      <c r="K67" s="25">
        <v>5</v>
      </c>
      <c r="L67" s="92">
        <f t="shared" si="4"/>
        <v>0.38461538461538464</v>
      </c>
      <c r="M67" s="24"/>
      <c r="N67" s="25"/>
      <c r="O67" s="92">
        <f t="shared" si="5"/>
        <v>0.47843822843822847</v>
      </c>
    </row>
    <row r="68" spans="1:15" ht="20.100000000000001" customHeight="1">
      <c r="A68" s="43">
        <v>63</v>
      </c>
      <c r="B68" s="60" t="s">
        <v>669</v>
      </c>
      <c r="C68" s="43">
        <v>12</v>
      </c>
      <c r="D68" s="92">
        <f t="shared" si="0"/>
        <v>0.54545454545454541</v>
      </c>
      <c r="E68" s="43">
        <v>9</v>
      </c>
      <c r="F68" s="92">
        <f t="shared" si="1"/>
        <v>0.375</v>
      </c>
      <c r="G68" s="43">
        <v>10</v>
      </c>
      <c r="H68" s="92">
        <f t="shared" si="2"/>
        <v>0.41666666666666669</v>
      </c>
      <c r="I68" s="43">
        <v>12</v>
      </c>
      <c r="J68" s="92">
        <f t="shared" si="3"/>
        <v>0.66666666666666663</v>
      </c>
      <c r="K68" s="43">
        <v>3</v>
      </c>
      <c r="L68" s="92">
        <f t="shared" si="4"/>
        <v>0.23076923076923078</v>
      </c>
      <c r="M68" s="42"/>
      <c r="N68" s="43"/>
      <c r="O68" s="92">
        <f t="shared" si="5"/>
        <v>0.44691142191142197</v>
      </c>
    </row>
    <row r="69" spans="1:15" ht="20.100000000000001" customHeight="1">
      <c r="A69" s="41">
        <v>64</v>
      </c>
      <c r="B69" s="60" t="s">
        <v>680</v>
      </c>
      <c r="C69" s="43">
        <v>11</v>
      </c>
      <c r="D69" s="92">
        <f t="shared" si="0"/>
        <v>0.5</v>
      </c>
      <c r="E69" s="43">
        <v>10</v>
      </c>
      <c r="F69" s="92">
        <f t="shared" si="1"/>
        <v>0.41666666666666669</v>
      </c>
      <c r="G69" s="43">
        <v>10</v>
      </c>
      <c r="H69" s="92">
        <f t="shared" si="2"/>
        <v>0.41666666666666669</v>
      </c>
      <c r="I69" s="43">
        <v>11</v>
      </c>
      <c r="J69" s="92">
        <f t="shared" si="3"/>
        <v>0.61111111111111116</v>
      </c>
      <c r="K69" s="43">
        <v>11</v>
      </c>
      <c r="L69" s="92">
        <f t="shared" si="4"/>
        <v>0.84615384615384615</v>
      </c>
      <c r="M69" s="42"/>
      <c r="N69" s="43"/>
      <c r="O69" s="92">
        <f t="shared" si="5"/>
        <v>0.55811965811965814</v>
      </c>
    </row>
    <row r="70" spans="1:15" ht="20.100000000000001" customHeight="1">
      <c r="A70" s="41">
        <v>65</v>
      </c>
      <c r="B70" s="60" t="s">
        <v>858</v>
      </c>
      <c r="C70" s="43">
        <v>4</v>
      </c>
      <c r="D70" s="92">
        <f t="shared" si="0"/>
        <v>0.18181818181818182</v>
      </c>
      <c r="E70" s="43">
        <v>4</v>
      </c>
      <c r="F70" s="92">
        <f t="shared" si="1"/>
        <v>0.16666666666666666</v>
      </c>
      <c r="G70" s="43">
        <v>4</v>
      </c>
      <c r="H70" s="92">
        <f t="shared" si="2"/>
        <v>0.16666666666666666</v>
      </c>
      <c r="I70" s="43">
        <v>4</v>
      </c>
      <c r="J70" s="92">
        <f t="shared" si="3"/>
        <v>0.22222222222222221</v>
      </c>
      <c r="K70" s="43">
        <v>4</v>
      </c>
      <c r="L70" s="92">
        <f t="shared" si="4"/>
        <v>0.30769230769230771</v>
      </c>
      <c r="M70" s="42"/>
      <c r="N70" s="43"/>
      <c r="O70" s="92">
        <f t="shared" si="5"/>
        <v>0.20901320901320899</v>
      </c>
    </row>
    <row r="71" spans="1:15" ht="24.95" customHeight="1">
      <c r="B71" s="119" t="s">
        <v>900</v>
      </c>
      <c r="G71" s="9" t="s">
        <v>473</v>
      </c>
    </row>
  </sheetData>
  <mergeCells count="12">
    <mergeCell ref="S8:T8"/>
    <mergeCell ref="S9:T9"/>
    <mergeCell ref="S10:T10"/>
    <mergeCell ref="K2:L2"/>
    <mergeCell ref="M2:N2"/>
    <mergeCell ref="A1:N1"/>
    <mergeCell ref="S6:T6"/>
    <mergeCell ref="S7:T7"/>
    <mergeCell ref="C2:D2"/>
    <mergeCell ref="E2:F2"/>
    <mergeCell ref="G2:H2"/>
    <mergeCell ref="I2:J2"/>
  </mergeCells>
  <pageMargins left="0.45" right="0.45" top="0.75" bottom="0.75" header="0.3" footer="0.3"/>
  <pageSetup paperSize="9" scale="75" fitToWidth="2" fitToHeight="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A6" sqref="A6"/>
    </sheetView>
  </sheetViews>
  <sheetFormatPr defaultRowHeight="24.95" customHeight="1"/>
  <cols>
    <col min="1" max="1" width="6.140625" style="1" bestFit="1" customWidth="1"/>
    <col min="2" max="2" width="26.5703125" style="9" customWidth="1"/>
    <col min="3" max="3" width="8" style="5" customWidth="1"/>
    <col min="4" max="4" width="7.85546875" style="94" customWidth="1"/>
    <col min="5" max="5" width="7.140625" customWidth="1"/>
    <col min="6" max="6" width="6.42578125" style="98" customWidth="1"/>
    <col min="7" max="7" width="6.5703125" customWidth="1"/>
    <col min="8" max="8" width="6.5703125" style="98" customWidth="1"/>
    <col min="9" max="9" width="7.28515625" customWidth="1"/>
    <col min="10" max="10" width="7.85546875" style="94" customWidth="1"/>
    <col min="11" max="11" width="8.140625" customWidth="1"/>
    <col min="12" max="12" width="8" style="94" customWidth="1"/>
    <col min="13" max="13" width="5.28515625" bestFit="1" customWidth="1"/>
    <col min="14" max="14" width="5.85546875" style="98" customWidth="1"/>
    <col min="15" max="15" width="9.140625" style="94"/>
  </cols>
  <sheetData>
    <row r="1" spans="1:15" ht="24.95" customHeight="1">
      <c r="A1" s="130" t="s">
        <v>830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5" ht="21">
      <c r="A2" s="62"/>
      <c r="B2" s="6" t="s">
        <v>861</v>
      </c>
      <c r="C2" s="121" t="s">
        <v>875</v>
      </c>
      <c r="D2" s="121"/>
      <c r="E2" s="121" t="s">
        <v>876</v>
      </c>
      <c r="F2" s="121"/>
      <c r="G2" s="121" t="s">
        <v>877</v>
      </c>
      <c r="H2" s="121"/>
      <c r="I2" s="121" t="s">
        <v>878</v>
      </c>
      <c r="J2" s="121"/>
      <c r="K2" s="121" t="s">
        <v>879</v>
      </c>
      <c r="L2" s="121"/>
      <c r="M2" s="121" t="s">
        <v>871</v>
      </c>
      <c r="N2" s="121"/>
      <c r="O2" s="104"/>
    </row>
    <row r="3" spans="1:15" ht="21">
      <c r="A3" s="62"/>
      <c r="B3" s="6" t="s">
        <v>874</v>
      </c>
      <c r="C3" s="83" t="s">
        <v>895</v>
      </c>
      <c r="D3" s="64" t="s">
        <v>862</v>
      </c>
      <c r="E3" s="83" t="s">
        <v>895</v>
      </c>
      <c r="F3" s="64" t="s">
        <v>862</v>
      </c>
      <c r="G3" s="83" t="s">
        <v>895</v>
      </c>
      <c r="H3" s="64" t="s">
        <v>862</v>
      </c>
      <c r="I3" s="83" t="s">
        <v>895</v>
      </c>
      <c r="J3" s="64" t="s">
        <v>862</v>
      </c>
      <c r="K3" s="83" t="s">
        <v>895</v>
      </c>
      <c r="L3" s="100" t="s">
        <v>862</v>
      </c>
      <c r="M3" s="83" t="s">
        <v>895</v>
      </c>
      <c r="N3" s="100" t="s">
        <v>862</v>
      </c>
      <c r="O3" s="104"/>
    </row>
    <row r="4" spans="1:15" ht="15">
      <c r="A4" s="65"/>
      <c r="B4" s="66" t="s">
        <v>863</v>
      </c>
      <c r="C4" s="67">
        <v>26</v>
      </c>
      <c r="D4" s="93" t="s">
        <v>899</v>
      </c>
      <c r="E4" s="67">
        <v>20</v>
      </c>
      <c r="F4" s="93" t="s">
        <v>899</v>
      </c>
      <c r="G4" s="67">
        <v>22</v>
      </c>
      <c r="H4" s="93" t="s">
        <v>899</v>
      </c>
      <c r="I4" s="67">
        <v>17</v>
      </c>
      <c r="J4" s="93" t="s">
        <v>899</v>
      </c>
      <c r="K4" s="67" t="s">
        <v>896</v>
      </c>
      <c r="L4" s="68" t="s">
        <v>899</v>
      </c>
      <c r="M4" s="67"/>
      <c r="N4" s="68" t="s">
        <v>899</v>
      </c>
      <c r="O4" s="68" t="s">
        <v>864</v>
      </c>
    </row>
    <row r="5" spans="1:15" ht="15">
      <c r="A5" s="2" t="s">
        <v>902</v>
      </c>
      <c r="B5" s="66" t="s">
        <v>495</v>
      </c>
      <c r="C5" s="67"/>
      <c r="D5" s="85"/>
      <c r="E5" s="67"/>
      <c r="F5" s="85"/>
      <c r="G5" s="67"/>
      <c r="H5" s="85"/>
      <c r="I5" s="67"/>
      <c r="J5" s="93"/>
      <c r="K5" s="67"/>
      <c r="L5" s="68"/>
      <c r="M5" s="67"/>
      <c r="N5" s="110"/>
      <c r="O5" s="68"/>
    </row>
    <row r="6" spans="1:15" s="27" customFormat="1" ht="24.95" customHeight="1">
      <c r="A6" s="23">
        <v>1</v>
      </c>
      <c r="B6" s="24" t="s">
        <v>202</v>
      </c>
      <c r="C6" s="25">
        <v>14</v>
      </c>
      <c r="D6" s="92">
        <f>C6/26</f>
        <v>0.53846153846153844</v>
      </c>
      <c r="E6" s="28">
        <v>10</v>
      </c>
      <c r="F6" s="99">
        <f>E6/20</f>
        <v>0.5</v>
      </c>
      <c r="G6" s="28">
        <v>11</v>
      </c>
      <c r="H6" s="99">
        <f>G6/22</f>
        <v>0.5</v>
      </c>
      <c r="I6" s="28">
        <v>9</v>
      </c>
      <c r="J6" s="99">
        <f>I6/17</f>
        <v>0.52941176470588236</v>
      </c>
      <c r="K6" s="28">
        <v>11</v>
      </c>
      <c r="L6" s="99">
        <f>K6/22</f>
        <v>0.5</v>
      </c>
      <c r="M6" s="26"/>
      <c r="N6" s="96"/>
      <c r="O6" s="99">
        <f>SUM(D6+F6+H6+J6+L6)/5</f>
        <v>0.51357466063348411</v>
      </c>
    </row>
    <row r="7" spans="1:15" s="27" customFormat="1" ht="24.95" customHeight="1">
      <c r="A7" s="23">
        <v>2</v>
      </c>
      <c r="B7" s="24" t="s">
        <v>203</v>
      </c>
      <c r="C7" s="28">
        <v>13</v>
      </c>
      <c r="D7" s="92">
        <f t="shared" ref="D7:D30" si="0">C7/26</f>
        <v>0.5</v>
      </c>
      <c r="E7" s="28">
        <v>10</v>
      </c>
      <c r="F7" s="99">
        <f t="shared" ref="F7:F30" si="1">E7/20</f>
        <v>0.5</v>
      </c>
      <c r="G7" s="28">
        <v>11</v>
      </c>
      <c r="H7" s="99">
        <f t="shared" ref="H7:H30" si="2">G7/22</f>
        <v>0.5</v>
      </c>
      <c r="I7" s="28">
        <v>4</v>
      </c>
      <c r="J7" s="99">
        <f t="shared" ref="J7:J30" si="3">I7/17</f>
        <v>0.23529411764705882</v>
      </c>
      <c r="K7" s="28">
        <v>6</v>
      </c>
      <c r="L7" s="99">
        <f t="shared" ref="L7:L30" si="4">K7/22</f>
        <v>0.27272727272727271</v>
      </c>
      <c r="M7" s="26"/>
      <c r="N7" s="96"/>
      <c r="O7" s="99">
        <f t="shared" ref="O7:O30" si="5">SUM(D7+F7+H7+J7+L7)/5</f>
        <v>0.40160427807486626</v>
      </c>
    </row>
    <row r="8" spans="1:15" s="27" customFormat="1" ht="24.95" customHeight="1">
      <c r="A8" s="23">
        <v>3</v>
      </c>
      <c r="B8" s="24" t="s">
        <v>204</v>
      </c>
      <c r="C8" s="28">
        <v>14</v>
      </c>
      <c r="D8" s="92">
        <f t="shared" si="0"/>
        <v>0.53846153846153844</v>
      </c>
      <c r="E8" s="28">
        <v>13</v>
      </c>
      <c r="F8" s="99">
        <f t="shared" si="1"/>
        <v>0.65</v>
      </c>
      <c r="G8" s="28">
        <v>14</v>
      </c>
      <c r="H8" s="99">
        <f t="shared" si="2"/>
        <v>0.63636363636363635</v>
      </c>
      <c r="I8" s="28">
        <v>5</v>
      </c>
      <c r="J8" s="99">
        <f t="shared" si="3"/>
        <v>0.29411764705882354</v>
      </c>
      <c r="K8" s="28">
        <v>10</v>
      </c>
      <c r="L8" s="99">
        <f t="shared" si="4"/>
        <v>0.45454545454545453</v>
      </c>
      <c r="M8" s="26"/>
      <c r="N8" s="96"/>
      <c r="O8" s="99">
        <f t="shared" si="5"/>
        <v>0.51469765528589062</v>
      </c>
    </row>
    <row r="9" spans="1:15" s="27" customFormat="1" ht="24.95" customHeight="1">
      <c r="A9" s="23">
        <v>4</v>
      </c>
      <c r="B9" s="24" t="s">
        <v>205</v>
      </c>
      <c r="C9" s="28">
        <v>13</v>
      </c>
      <c r="D9" s="92">
        <f t="shared" si="0"/>
        <v>0.5</v>
      </c>
      <c r="E9" s="28">
        <v>10</v>
      </c>
      <c r="F9" s="99">
        <f t="shared" si="1"/>
        <v>0.5</v>
      </c>
      <c r="G9" s="28">
        <v>11</v>
      </c>
      <c r="H9" s="99">
        <f t="shared" si="2"/>
        <v>0.5</v>
      </c>
      <c r="I9" s="28">
        <v>5</v>
      </c>
      <c r="J9" s="99">
        <f t="shared" si="3"/>
        <v>0.29411764705882354</v>
      </c>
      <c r="K9" s="28">
        <v>7</v>
      </c>
      <c r="L9" s="99">
        <f t="shared" si="4"/>
        <v>0.31818181818181818</v>
      </c>
      <c r="M9" s="26"/>
      <c r="N9" s="96"/>
      <c r="O9" s="99">
        <f t="shared" si="5"/>
        <v>0.42245989304812837</v>
      </c>
    </row>
    <row r="10" spans="1:15" s="27" customFormat="1" ht="24.95" customHeight="1">
      <c r="A10" s="23">
        <v>5</v>
      </c>
      <c r="B10" s="24" t="s">
        <v>206</v>
      </c>
      <c r="C10" s="28">
        <v>10</v>
      </c>
      <c r="D10" s="92">
        <f t="shared" si="0"/>
        <v>0.38461538461538464</v>
      </c>
      <c r="E10" s="28">
        <v>9</v>
      </c>
      <c r="F10" s="99">
        <f t="shared" si="1"/>
        <v>0.45</v>
      </c>
      <c r="G10" s="28">
        <v>10</v>
      </c>
      <c r="H10" s="99">
        <f t="shared" si="2"/>
        <v>0.45454545454545453</v>
      </c>
      <c r="I10" s="28">
        <v>5</v>
      </c>
      <c r="J10" s="99">
        <f t="shared" si="3"/>
        <v>0.29411764705882354</v>
      </c>
      <c r="K10" s="28">
        <v>6</v>
      </c>
      <c r="L10" s="99">
        <f t="shared" si="4"/>
        <v>0.27272727272727271</v>
      </c>
      <c r="M10" s="26"/>
      <c r="N10" s="96"/>
      <c r="O10" s="99">
        <f t="shared" si="5"/>
        <v>0.37120115178938706</v>
      </c>
    </row>
    <row r="11" spans="1:15" s="27" customFormat="1" ht="24.95" customHeight="1">
      <c r="A11" s="23">
        <v>6</v>
      </c>
      <c r="B11" s="24" t="s">
        <v>207</v>
      </c>
      <c r="C11" s="28">
        <v>11</v>
      </c>
      <c r="D11" s="92">
        <f t="shared" si="0"/>
        <v>0.42307692307692307</v>
      </c>
      <c r="E11" s="28">
        <v>8</v>
      </c>
      <c r="F11" s="99">
        <f t="shared" si="1"/>
        <v>0.4</v>
      </c>
      <c r="G11" s="28">
        <v>9</v>
      </c>
      <c r="H11" s="99">
        <f t="shared" si="2"/>
        <v>0.40909090909090912</v>
      </c>
      <c r="I11" s="28">
        <v>4</v>
      </c>
      <c r="J11" s="99">
        <f t="shared" si="3"/>
        <v>0.23529411764705882</v>
      </c>
      <c r="K11" s="28">
        <v>7</v>
      </c>
      <c r="L11" s="99">
        <f t="shared" si="4"/>
        <v>0.31818181818181818</v>
      </c>
      <c r="M11" s="26"/>
      <c r="N11" s="96"/>
      <c r="O11" s="99">
        <f t="shared" si="5"/>
        <v>0.35712875359934182</v>
      </c>
    </row>
    <row r="12" spans="1:15" s="27" customFormat="1" ht="24.95" customHeight="1">
      <c r="A12" s="23">
        <v>7</v>
      </c>
      <c r="B12" s="24" t="s">
        <v>209</v>
      </c>
      <c r="C12" s="28">
        <v>24</v>
      </c>
      <c r="D12" s="92">
        <f t="shared" si="0"/>
        <v>0.92307692307692313</v>
      </c>
      <c r="E12" s="28">
        <v>20</v>
      </c>
      <c r="F12" s="99">
        <f t="shared" si="1"/>
        <v>1</v>
      </c>
      <c r="G12" s="28">
        <v>21</v>
      </c>
      <c r="H12" s="99">
        <f t="shared" si="2"/>
        <v>0.95454545454545459</v>
      </c>
      <c r="I12" s="28">
        <v>10</v>
      </c>
      <c r="J12" s="99">
        <f t="shared" si="3"/>
        <v>0.58823529411764708</v>
      </c>
      <c r="K12" s="28">
        <v>16</v>
      </c>
      <c r="L12" s="99">
        <f t="shared" si="4"/>
        <v>0.72727272727272729</v>
      </c>
      <c r="M12" s="26"/>
      <c r="N12" s="96"/>
      <c r="O12" s="99">
        <f t="shared" si="5"/>
        <v>0.83862607980255033</v>
      </c>
    </row>
    <row r="13" spans="1:15" s="27" customFormat="1" ht="24.95" customHeight="1">
      <c r="A13" s="23">
        <v>8</v>
      </c>
      <c r="B13" s="24" t="s">
        <v>210</v>
      </c>
      <c r="C13" s="28">
        <v>23</v>
      </c>
      <c r="D13" s="92">
        <f t="shared" si="0"/>
        <v>0.88461538461538458</v>
      </c>
      <c r="E13" s="28">
        <v>19</v>
      </c>
      <c r="F13" s="99">
        <f t="shared" si="1"/>
        <v>0.95</v>
      </c>
      <c r="G13" s="28">
        <v>20</v>
      </c>
      <c r="H13" s="99">
        <f t="shared" si="2"/>
        <v>0.90909090909090906</v>
      </c>
      <c r="I13" s="28">
        <v>11</v>
      </c>
      <c r="J13" s="99">
        <f t="shared" si="3"/>
        <v>0.6470588235294118</v>
      </c>
      <c r="K13" s="28">
        <v>17</v>
      </c>
      <c r="L13" s="99">
        <f t="shared" si="4"/>
        <v>0.77272727272727271</v>
      </c>
      <c r="M13" s="26"/>
      <c r="N13" s="96"/>
      <c r="O13" s="99">
        <f t="shared" si="5"/>
        <v>0.83269847799259566</v>
      </c>
    </row>
    <row r="14" spans="1:15" s="27" customFormat="1" ht="24.95" customHeight="1">
      <c r="A14" s="23">
        <v>9</v>
      </c>
      <c r="B14" s="24" t="s">
        <v>211</v>
      </c>
      <c r="C14" s="28">
        <v>12</v>
      </c>
      <c r="D14" s="92">
        <f t="shared" si="0"/>
        <v>0.46153846153846156</v>
      </c>
      <c r="E14" s="28">
        <v>9</v>
      </c>
      <c r="F14" s="99">
        <f t="shared" si="1"/>
        <v>0.45</v>
      </c>
      <c r="G14" s="28">
        <v>10</v>
      </c>
      <c r="H14" s="99">
        <f t="shared" si="2"/>
        <v>0.45454545454545453</v>
      </c>
      <c r="I14" s="28">
        <v>8</v>
      </c>
      <c r="J14" s="99">
        <f t="shared" si="3"/>
        <v>0.47058823529411764</v>
      </c>
      <c r="K14" s="28">
        <v>8</v>
      </c>
      <c r="L14" s="99">
        <f t="shared" si="4"/>
        <v>0.36363636363636365</v>
      </c>
      <c r="M14" s="26"/>
      <c r="N14" s="96"/>
      <c r="O14" s="99">
        <f t="shared" si="5"/>
        <v>0.4400617030028795</v>
      </c>
    </row>
    <row r="15" spans="1:15" s="27" customFormat="1" ht="24.95" customHeight="1">
      <c r="A15" s="23">
        <v>10</v>
      </c>
      <c r="B15" s="24" t="s">
        <v>212</v>
      </c>
      <c r="C15" s="28">
        <v>21</v>
      </c>
      <c r="D15" s="92">
        <f t="shared" si="0"/>
        <v>0.80769230769230771</v>
      </c>
      <c r="E15" s="28">
        <v>18</v>
      </c>
      <c r="F15" s="99">
        <f t="shared" si="1"/>
        <v>0.9</v>
      </c>
      <c r="G15" s="28">
        <v>19</v>
      </c>
      <c r="H15" s="99">
        <f t="shared" si="2"/>
        <v>0.86363636363636365</v>
      </c>
      <c r="I15" s="28">
        <v>6</v>
      </c>
      <c r="J15" s="99">
        <f t="shared" si="3"/>
        <v>0.35294117647058826</v>
      </c>
      <c r="K15" s="28">
        <v>13</v>
      </c>
      <c r="L15" s="99">
        <f t="shared" si="4"/>
        <v>0.59090909090909094</v>
      </c>
      <c r="M15" s="26"/>
      <c r="N15" s="96"/>
      <c r="O15" s="99">
        <f t="shared" si="5"/>
        <v>0.70303578774167019</v>
      </c>
    </row>
    <row r="16" spans="1:15" s="27" customFormat="1" ht="24.95" customHeight="1">
      <c r="A16" s="23">
        <v>11</v>
      </c>
      <c r="B16" s="24" t="s">
        <v>213</v>
      </c>
      <c r="C16" s="28">
        <v>14</v>
      </c>
      <c r="D16" s="92">
        <f t="shared" si="0"/>
        <v>0.53846153846153844</v>
      </c>
      <c r="E16" s="28">
        <v>12</v>
      </c>
      <c r="F16" s="99">
        <f t="shared" si="1"/>
        <v>0.6</v>
      </c>
      <c r="G16" s="28">
        <v>13</v>
      </c>
      <c r="H16" s="99">
        <f t="shared" si="2"/>
        <v>0.59090909090909094</v>
      </c>
      <c r="I16" s="28">
        <v>10</v>
      </c>
      <c r="J16" s="99">
        <f t="shared" si="3"/>
        <v>0.58823529411764708</v>
      </c>
      <c r="K16" s="28">
        <v>12</v>
      </c>
      <c r="L16" s="99">
        <f t="shared" si="4"/>
        <v>0.54545454545454541</v>
      </c>
      <c r="M16" s="26"/>
      <c r="N16" s="96"/>
      <c r="O16" s="99">
        <f t="shared" si="5"/>
        <v>0.57261209378856437</v>
      </c>
    </row>
    <row r="17" spans="1:15" s="27" customFormat="1" ht="24.95" customHeight="1">
      <c r="A17" s="23">
        <v>12</v>
      </c>
      <c r="B17" s="24" t="s">
        <v>214</v>
      </c>
      <c r="C17" s="28">
        <v>16</v>
      </c>
      <c r="D17" s="92">
        <f t="shared" si="0"/>
        <v>0.61538461538461542</v>
      </c>
      <c r="E17" s="28">
        <v>13</v>
      </c>
      <c r="F17" s="99">
        <f t="shared" si="1"/>
        <v>0.65</v>
      </c>
      <c r="G17" s="28">
        <v>14</v>
      </c>
      <c r="H17" s="99">
        <f t="shared" si="2"/>
        <v>0.63636363636363635</v>
      </c>
      <c r="I17" s="28">
        <v>11</v>
      </c>
      <c r="J17" s="99">
        <f t="shared" si="3"/>
        <v>0.6470588235294118</v>
      </c>
      <c r="K17" s="28">
        <v>11</v>
      </c>
      <c r="L17" s="99">
        <f t="shared" si="4"/>
        <v>0.5</v>
      </c>
      <c r="M17" s="26"/>
      <c r="N17" s="96"/>
      <c r="O17" s="99">
        <f t="shared" si="5"/>
        <v>0.60976141505553261</v>
      </c>
    </row>
    <row r="18" spans="1:15" s="27" customFormat="1" ht="24.95" customHeight="1">
      <c r="A18" s="23">
        <v>13</v>
      </c>
      <c r="B18" s="24" t="s">
        <v>215</v>
      </c>
      <c r="C18" s="28">
        <v>19</v>
      </c>
      <c r="D18" s="92">
        <f t="shared" si="0"/>
        <v>0.73076923076923073</v>
      </c>
      <c r="E18" s="28">
        <v>16</v>
      </c>
      <c r="F18" s="99">
        <f t="shared" si="1"/>
        <v>0.8</v>
      </c>
      <c r="G18" s="28">
        <v>17</v>
      </c>
      <c r="H18" s="99">
        <f t="shared" si="2"/>
        <v>0.77272727272727271</v>
      </c>
      <c r="I18" s="28">
        <v>10</v>
      </c>
      <c r="J18" s="99">
        <f t="shared" si="3"/>
        <v>0.58823529411764708</v>
      </c>
      <c r="K18" s="28">
        <v>14</v>
      </c>
      <c r="L18" s="99">
        <f t="shared" si="4"/>
        <v>0.63636363636363635</v>
      </c>
      <c r="M18" s="26"/>
      <c r="N18" s="96"/>
      <c r="O18" s="99">
        <f t="shared" si="5"/>
        <v>0.70561908679555729</v>
      </c>
    </row>
    <row r="19" spans="1:15" s="27" customFormat="1" ht="24.95" customHeight="1">
      <c r="A19" s="23">
        <v>14</v>
      </c>
      <c r="B19" s="24" t="s">
        <v>216</v>
      </c>
      <c r="C19" s="28">
        <v>18</v>
      </c>
      <c r="D19" s="92">
        <f t="shared" si="0"/>
        <v>0.69230769230769229</v>
      </c>
      <c r="E19" s="28">
        <v>15</v>
      </c>
      <c r="F19" s="99">
        <f t="shared" si="1"/>
        <v>0.75</v>
      </c>
      <c r="G19" s="28">
        <v>16</v>
      </c>
      <c r="H19" s="99">
        <f t="shared" si="2"/>
        <v>0.72727272727272729</v>
      </c>
      <c r="I19" s="28">
        <v>9</v>
      </c>
      <c r="J19" s="99">
        <f t="shared" si="3"/>
        <v>0.52941176470588236</v>
      </c>
      <c r="K19" s="28">
        <v>12</v>
      </c>
      <c r="L19" s="99">
        <f t="shared" si="4"/>
        <v>0.54545454545454541</v>
      </c>
      <c r="M19" s="26"/>
      <c r="N19" s="96"/>
      <c r="O19" s="99">
        <f t="shared" si="5"/>
        <v>0.64888934594816949</v>
      </c>
    </row>
    <row r="20" spans="1:15" s="27" customFormat="1" ht="24.95" customHeight="1">
      <c r="A20" s="23">
        <v>15</v>
      </c>
      <c r="B20" s="24" t="s">
        <v>217</v>
      </c>
      <c r="C20" s="28">
        <v>19</v>
      </c>
      <c r="D20" s="92">
        <f t="shared" si="0"/>
        <v>0.73076923076923073</v>
      </c>
      <c r="E20" s="28">
        <v>15</v>
      </c>
      <c r="F20" s="99">
        <f t="shared" si="1"/>
        <v>0.75</v>
      </c>
      <c r="G20" s="28">
        <v>16</v>
      </c>
      <c r="H20" s="99">
        <f t="shared" si="2"/>
        <v>0.72727272727272729</v>
      </c>
      <c r="I20" s="28">
        <v>12</v>
      </c>
      <c r="J20" s="99">
        <f t="shared" si="3"/>
        <v>0.70588235294117652</v>
      </c>
      <c r="K20" s="28">
        <v>14</v>
      </c>
      <c r="L20" s="99">
        <f t="shared" si="4"/>
        <v>0.63636363636363635</v>
      </c>
      <c r="M20" s="26"/>
      <c r="N20" s="96"/>
      <c r="O20" s="99">
        <f t="shared" si="5"/>
        <v>0.71005758946935427</v>
      </c>
    </row>
    <row r="21" spans="1:15" s="27" customFormat="1" ht="24.95" customHeight="1">
      <c r="A21" s="23">
        <v>16</v>
      </c>
      <c r="B21" s="24" t="s">
        <v>218</v>
      </c>
      <c r="C21" s="28">
        <v>20</v>
      </c>
      <c r="D21" s="92">
        <f t="shared" si="0"/>
        <v>0.76923076923076927</v>
      </c>
      <c r="E21" s="28">
        <v>16</v>
      </c>
      <c r="F21" s="99">
        <f t="shared" si="1"/>
        <v>0.8</v>
      </c>
      <c r="G21" s="28">
        <v>17</v>
      </c>
      <c r="H21" s="99">
        <f t="shared" si="2"/>
        <v>0.77272727272727271</v>
      </c>
      <c r="I21" s="28">
        <v>10</v>
      </c>
      <c r="J21" s="99">
        <f t="shared" si="3"/>
        <v>0.58823529411764708</v>
      </c>
      <c r="K21" s="28">
        <v>13</v>
      </c>
      <c r="L21" s="99">
        <f t="shared" si="4"/>
        <v>0.59090909090909094</v>
      </c>
      <c r="M21" s="26"/>
      <c r="N21" s="96"/>
      <c r="O21" s="99">
        <f t="shared" si="5"/>
        <v>0.70422048539695603</v>
      </c>
    </row>
    <row r="22" spans="1:15" s="27" customFormat="1" ht="24.95" customHeight="1">
      <c r="A22" s="23">
        <v>17</v>
      </c>
      <c r="B22" s="24" t="s">
        <v>219</v>
      </c>
      <c r="C22" s="28">
        <v>13</v>
      </c>
      <c r="D22" s="92">
        <f t="shared" si="0"/>
        <v>0.5</v>
      </c>
      <c r="E22" s="28">
        <v>11</v>
      </c>
      <c r="F22" s="99">
        <f t="shared" si="1"/>
        <v>0.55000000000000004</v>
      </c>
      <c r="G22" s="28">
        <v>10</v>
      </c>
      <c r="H22" s="99">
        <f t="shared" si="2"/>
        <v>0.45454545454545453</v>
      </c>
      <c r="I22" s="28">
        <v>7</v>
      </c>
      <c r="J22" s="99">
        <f t="shared" si="3"/>
        <v>0.41176470588235292</v>
      </c>
      <c r="K22" s="28">
        <v>12</v>
      </c>
      <c r="L22" s="99">
        <f t="shared" si="4"/>
        <v>0.54545454545454541</v>
      </c>
      <c r="M22" s="26"/>
      <c r="N22" s="96"/>
      <c r="O22" s="99">
        <f t="shared" si="5"/>
        <v>0.4923529411764706</v>
      </c>
    </row>
    <row r="23" spans="1:15" s="27" customFormat="1" ht="24.95" customHeight="1">
      <c r="A23" s="23">
        <v>18</v>
      </c>
      <c r="B23" s="49" t="s">
        <v>220</v>
      </c>
      <c r="C23" s="28">
        <v>21</v>
      </c>
      <c r="D23" s="92">
        <f t="shared" si="0"/>
        <v>0.80769230769230771</v>
      </c>
      <c r="E23" s="28">
        <v>17</v>
      </c>
      <c r="F23" s="99">
        <f t="shared" si="1"/>
        <v>0.85</v>
      </c>
      <c r="G23" s="28">
        <v>18</v>
      </c>
      <c r="H23" s="99">
        <f t="shared" si="2"/>
        <v>0.81818181818181823</v>
      </c>
      <c r="I23" s="28">
        <v>9</v>
      </c>
      <c r="J23" s="99">
        <f t="shared" si="3"/>
        <v>0.52941176470588236</v>
      </c>
      <c r="K23" s="28">
        <v>15</v>
      </c>
      <c r="L23" s="99">
        <f t="shared" si="4"/>
        <v>0.68181818181818177</v>
      </c>
      <c r="M23" s="26"/>
      <c r="N23" s="96"/>
      <c r="O23" s="99">
        <f t="shared" si="5"/>
        <v>0.73742081447963792</v>
      </c>
    </row>
    <row r="24" spans="1:15" s="27" customFormat="1" ht="24.95" customHeight="1">
      <c r="A24" s="23">
        <v>19</v>
      </c>
      <c r="B24" s="24" t="s">
        <v>221</v>
      </c>
      <c r="C24" s="28">
        <v>2</v>
      </c>
      <c r="D24" s="92">
        <f t="shared" si="0"/>
        <v>7.6923076923076927E-2</v>
      </c>
      <c r="E24" s="28">
        <v>2</v>
      </c>
      <c r="F24" s="99">
        <f t="shared" si="1"/>
        <v>0.1</v>
      </c>
      <c r="G24" s="28">
        <v>2</v>
      </c>
      <c r="H24" s="99">
        <f t="shared" si="2"/>
        <v>9.0909090909090912E-2</v>
      </c>
      <c r="I24" s="28">
        <v>1</v>
      </c>
      <c r="J24" s="99">
        <f t="shared" si="3"/>
        <v>5.8823529411764705E-2</v>
      </c>
      <c r="K24" s="28">
        <v>1</v>
      </c>
      <c r="L24" s="99">
        <f t="shared" si="4"/>
        <v>4.5454545454545456E-2</v>
      </c>
      <c r="M24" s="26"/>
      <c r="N24" s="96"/>
      <c r="O24" s="99">
        <f t="shared" si="5"/>
        <v>7.4422048539695612E-2</v>
      </c>
    </row>
    <row r="25" spans="1:15" s="27" customFormat="1" ht="24.95" customHeight="1">
      <c r="A25" s="23">
        <v>20</v>
      </c>
      <c r="B25" s="24" t="s">
        <v>222</v>
      </c>
      <c r="C25" s="28">
        <v>15</v>
      </c>
      <c r="D25" s="92">
        <f t="shared" si="0"/>
        <v>0.57692307692307687</v>
      </c>
      <c r="E25" s="28">
        <v>12</v>
      </c>
      <c r="F25" s="99">
        <f t="shared" si="1"/>
        <v>0.6</v>
      </c>
      <c r="G25" s="28">
        <v>13</v>
      </c>
      <c r="H25" s="99">
        <f t="shared" si="2"/>
        <v>0.59090909090909094</v>
      </c>
      <c r="I25" s="28">
        <v>4</v>
      </c>
      <c r="J25" s="99">
        <f t="shared" si="3"/>
        <v>0.23529411764705882</v>
      </c>
      <c r="K25" s="28">
        <v>6</v>
      </c>
      <c r="L25" s="99">
        <f t="shared" si="4"/>
        <v>0.27272727272727271</v>
      </c>
      <c r="M25" s="26"/>
      <c r="N25" s="96"/>
      <c r="O25" s="99">
        <f t="shared" si="5"/>
        <v>0.45517071164129985</v>
      </c>
    </row>
    <row r="26" spans="1:15" s="27" customFormat="1" ht="24.95" customHeight="1">
      <c r="A26" s="23">
        <v>21</v>
      </c>
      <c r="B26" s="24" t="s">
        <v>223</v>
      </c>
      <c r="C26" s="28">
        <v>16</v>
      </c>
      <c r="D26" s="92">
        <f t="shared" si="0"/>
        <v>0.61538461538461542</v>
      </c>
      <c r="E26" s="28">
        <v>13</v>
      </c>
      <c r="F26" s="99">
        <f t="shared" si="1"/>
        <v>0.65</v>
      </c>
      <c r="G26" s="28">
        <v>14</v>
      </c>
      <c r="H26" s="99">
        <f t="shared" si="2"/>
        <v>0.63636363636363635</v>
      </c>
      <c r="I26" s="28">
        <v>11</v>
      </c>
      <c r="J26" s="99">
        <f t="shared" si="3"/>
        <v>0.6470588235294118</v>
      </c>
      <c r="K26" s="28">
        <v>12</v>
      </c>
      <c r="L26" s="99">
        <f t="shared" si="4"/>
        <v>0.54545454545454541</v>
      </c>
      <c r="M26" s="26"/>
      <c r="N26" s="96"/>
      <c r="O26" s="99">
        <f t="shared" si="5"/>
        <v>0.61885232414644176</v>
      </c>
    </row>
    <row r="27" spans="1:15" s="27" customFormat="1" ht="24.95" customHeight="1">
      <c r="A27" s="23">
        <v>22</v>
      </c>
      <c r="B27" s="24" t="s">
        <v>224</v>
      </c>
      <c r="C27" s="28">
        <v>21</v>
      </c>
      <c r="D27" s="92">
        <f t="shared" si="0"/>
        <v>0.80769230769230771</v>
      </c>
      <c r="E27" s="28">
        <v>18</v>
      </c>
      <c r="F27" s="99">
        <f t="shared" si="1"/>
        <v>0.9</v>
      </c>
      <c r="G27" s="28">
        <v>19</v>
      </c>
      <c r="H27" s="99">
        <f t="shared" si="2"/>
        <v>0.86363636363636365</v>
      </c>
      <c r="I27" s="28">
        <v>7</v>
      </c>
      <c r="J27" s="99">
        <f t="shared" si="3"/>
        <v>0.41176470588235292</v>
      </c>
      <c r="K27" s="28">
        <v>9</v>
      </c>
      <c r="L27" s="99">
        <f t="shared" si="4"/>
        <v>0.40909090909090912</v>
      </c>
      <c r="M27" s="26"/>
      <c r="N27" s="96"/>
      <c r="O27" s="99">
        <f t="shared" si="5"/>
        <v>0.67843685726038672</v>
      </c>
    </row>
    <row r="28" spans="1:15" s="27" customFormat="1" ht="24.95" customHeight="1">
      <c r="A28" s="23">
        <v>23</v>
      </c>
      <c r="B28" s="24" t="s">
        <v>421</v>
      </c>
      <c r="C28" s="28">
        <v>24</v>
      </c>
      <c r="D28" s="92">
        <f t="shared" si="0"/>
        <v>0.92307692307692313</v>
      </c>
      <c r="E28" s="28">
        <v>21</v>
      </c>
      <c r="F28" s="99">
        <f t="shared" si="1"/>
        <v>1.05</v>
      </c>
      <c r="G28" s="28">
        <v>22</v>
      </c>
      <c r="H28" s="99">
        <f t="shared" si="2"/>
        <v>1</v>
      </c>
      <c r="I28" s="28">
        <v>12</v>
      </c>
      <c r="J28" s="99">
        <f t="shared" si="3"/>
        <v>0.70588235294117652</v>
      </c>
      <c r="K28" s="28">
        <v>19</v>
      </c>
      <c r="L28" s="99">
        <f t="shared" si="4"/>
        <v>0.86363636363636365</v>
      </c>
      <c r="M28" s="26"/>
      <c r="N28" s="96"/>
      <c r="O28" s="99">
        <f t="shared" si="5"/>
        <v>0.90851912793089262</v>
      </c>
    </row>
    <row r="29" spans="1:15" s="27" customFormat="1" ht="24.95" customHeight="1">
      <c r="A29" s="23">
        <v>24</v>
      </c>
      <c r="B29" s="24" t="s">
        <v>422</v>
      </c>
      <c r="C29" s="28">
        <v>5</v>
      </c>
      <c r="D29" s="92">
        <f t="shared" si="0"/>
        <v>0.19230769230769232</v>
      </c>
      <c r="E29" s="28">
        <v>5</v>
      </c>
      <c r="F29" s="99">
        <f t="shared" si="1"/>
        <v>0.25</v>
      </c>
      <c r="G29" s="28">
        <v>5</v>
      </c>
      <c r="H29" s="99">
        <f t="shared" si="2"/>
        <v>0.22727272727272727</v>
      </c>
      <c r="I29" s="28">
        <v>2</v>
      </c>
      <c r="J29" s="99">
        <f t="shared" si="3"/>
        <v>0.11764705882352941</v>
      </c>
      <c r="K29" s="28">
        <v>0</v>
      </c>
      <c r="L29" s="99">
        <f t="shared" si="4"/>
        <v>0</v>
      </c>
      <c r="M29" s="26"/>
      <c r="N29" s="96"/>
      <c r="O29" s="99">
        <f t="shared" si="5"/>
        <v>0.1574454956807898</v>
      </c>
    </row>
    <row r="30" spans="1:15" s="27" customFormat="1" ht="24.95" customHeight="1">
      <c r="A30" s="23">
        <v>25</v>
      </c>
      <c r="B30" s="24" t="s">
        <v>481</v>
      </c>
      <c r="C30" s="28">
        <v>18</v>
      </c>
      <c r="D30" s="92">
        <f t="shared" si="0"/>
        <v>0.69230769230769229</v>
      </c>
      <c r="E30" s="28">
        <v>17</v>
      </c>
      <c r="F30" s="99">
        <f t="shared" si="1"/>
        <v>0.85</v>
      </c>
      <c r="G30" s="28">
        <v>18</v>
      </c>
      <c r="H30" s="99">
        <f t="shared" si="2"/>
        <v>0.81818181818181823</v>
      </c>
      <c r="I30" s="28">
        <v>13</v>
      </c>
      <c r="J30" s="99">
        <f t="shared" si="3"/>
        <v>0.76470588235294112</v>
      </c>
      <c r="K30" s="28">
        <v>17</v>
      </c>
      <c r="L30" s="99">
        <f t="shared" si="4"/>
        <v>0.77272727272727271</v>
      </c>
      <c r="M30" s="26"/>
      <c r="N30" s="96"/>
      <c r="O30" s="99">
        <f t="shared" si="5"/>
        <v>0.77958453311394482</v>
      </c>
    </row>
    <row r="31" spans="1:15" ht="24.95" customHeight="1">
      <c r="A31" s="13"/>
      <c r="B31" s="119" t="s">
        <v>900</v>
      </c>
      <c r="C31" s="20"/>
      <c r="D31" s="109"/>
    </row>
  </sheetData>
  <mergeCells count="7">
    <mergeCell ref="K2:L2"/>
    <mergeCell ref="M2:N2"/>
    <mergeCell ref="A1:N1"/>
    <mergeCell ref="C2:D2"/>
    <mergeCell ref="E2:F2"/>
    <mergeCell ref="G2:H2"/>
    <mergeCell ref="I2:J2"/>
  </mergeCells>
  <pageMargins left="0.45" right="0.2" top="0.25" bottom="0.25" header="0.3" footer="0.3"/>
  <pageSetup paperSize="9"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2"/>
  <sheetViews>
    <sheetView workbookViewId="0">
      <selection activeCell="I35" sqref="I35"/>
    </sheetView>
  </sheetViews>
  <sheetFormatPr defaultRowHeight="24.95" customHeight="1"/>
  <cols>
    <col min="1" max="1" width="7.42578125" style="30" bestFit="1" customWidth="1"/>
    <col min="2" max="2" width="27" style="34" bestFit="1" customWidth="1"/>
    <col min="3" max="3" width="7.28515625" style="31" customWidth="1"/>
    <col min="4" max="4" width="7.85546875" style="101" customWidth="1"/>
    <col min="5" max="5" width="7.28515625" style="27" customWidth="1"/>
    <col min="6" max="6" width="7.140625" style="101" customWidth="1"/>
    <col min="7" max="7" width="6.7109375" style="27" customWidth="1"/>
    <col min="8" max="8" width="6" style="101" customWidth="1"/>
    <col min="9" max="9" width="7.85546875" style="27" customWidth="1"/>
    <col min="10" max="10" width="7.28515625" style="101" customWidth="1"/>
    <col min="11" max="11" width="7.7109375" style="27" customWidth="1"/>
    <col min="12" max="12" width="7.7109375" style="101" customWidth="1"/>
    <col min="13" max="13" width="5.28515625" style="27" bestFit="1" customWidth="1"/>
    <col min="14" max="14" width="4.28515625" style="101" bestFit="1" customWidth="1"/>
    <col min="15" max="15" width="9.140625" style="101"/>
    <col min="16" max="16384" width="9.140625" style="27"/>
  </cols>
  <sheetData>
    <row r="1" spans="1:15" ht="24.95" customHeight="1">
      <c r="A1" s="131" t="s">
        <v>835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customFormat="1" ht="21">
      <c r="A2" s="62"/>
      <c r="B2" s="6" t="s">
        <v>861</v>
      </c>
      <c r="C2" s="121" t="s">
        <v>875</v>
      </c>
      <c r="D2" s="121"/>
      <c r="E2" s="121" t="s">
        <v>876</v>
      </c>
      <c r="F2" s="121"/>
      <c r="G2" s="121" t="s">
        <v>880</v>
      </c>
      <c r="H2" s="121"/>
      <c r="I2" s="121" t="s">
        <v>878</v>
      </c>
      <c r="J2" s="121"/>
      <c r="K2" s="121" t="s">
        <v>879</v>
      </c>
      <c r="L2" s="121"/>
      <c r="M2" s="121" t="s">
        <v>871</v>
      </c>
      <c r="N2" s="121"/>
      <c r="O2" s="104"/>
    </row>
    <row r="3" spans="1:15" customFormat="1" ht="21">
      <c r="A3" s="62"/>
      <c r="B3" s="6" t="s">
        <v>874</v>
      </c>
      <c r="C3" s="83" t="s">
        <v>895</v>
      </c>
      <c r="D3" s="64" t="s">
        <v>862</v>
      </c>
      <c r="E3" s="83" t="s">
        <v>895</v>
      </c>
      <c r="F3" s="64" t="s">
        <v>862</v>
      </c>
      <c r="G3" s="83" t="s">
        <v>895</v>
      </c>
      <c r="H3" s="64" t="s">
        <v>862</v>
      </c>
      <c r="I3" s="83" t="s">
        <v>895</v>
      </c>
      <c r="J3" s="64" t="s">
        <v>862</v>
      </c>
      <c r="K3" s="83" t="s">
        <v>895</v>
      </c>
      <c r="L3" s="100" t="s">
        <v>862</v>
      </c>
      <c r="M3" s="83" t="s">
        <v>895</v>
      </c>
      <c r="N3" s="100" t="s">
        <v>862</v>
      </c>
      <c r="O3" s="104"/>
    </row>
    <row r="4" spans="1:15" customFormat="1" ht="15">
      <c r="A4" s="65"/>
      <c r="B4" s="66" t="s">
        <v>863</v>
      </c>
      <c r="C4" s="67">
        <v>26</v>
      </c>
      <c r="D4" s="93" t="s">
        <v>899</v>
      </c>
      <c r="E4" s="67">
        <v>20</v>
      </c>
      <c r="F4" s="93" t="s">
        <v>899</v>
      </c>
      <c r="G4" s="67">
        <v>22</v>
      </c>
      <c r="H4" s="93" t="s">
        <v>899</v>
      </c>
      <c r="I4" s="67">
        <v>17</v>
      </c>
      <c r="J4" s="93" t="s">
        <v>899</v>
      </c>
      <c r="K4" s="67" t="s">
        <v>897</v>
      </c>
      <c r="L4" s="68" t="s">
        <v>899</v>
      </c>
      <c r="M4" s="67"/>
      <c r="N4" s="68" t="s">
        <v>899</v>
      </c>
      <c r="O4" s="68" t="s">
        <v>864</v>
      </c>
    </row>
    <row r="5" spans="1:15" customFormat="1" ht="15">
      <c r="A5" s="65" t="s">
        <v>500</v>
      </c>
      <c r="B5" s="66" t="s">
        <v>495</v>
      </c>
      <c r="C5" s="67"/>
      <c r="D5" s="85"/>
      <c r="E5" s="67"/>
      <c r="F5" s="85"/>
      <c r="G5" s="67"/>
      <c r="H5" s="85"/>
      <c r="I5" s="67"/>
      <c r="J5" s="93"/>
      <c r="K5" s="67"/>
      <c r="L5" s="68"/>
      <c r="M5" s="67"/>
      <c r="N5" s="68"/>
      <c r="O5" s="68"/>
    </row>
    <row r="6" spans="1:15" ht="24.95" customHeight="1">
      <c r="A6" s="23">
        <v>1</v>
      </c>
      <c r="B6" s="24" t="s">
        <v>225</v>
      </c>
      <c r="C6" s="28">
        <v>20</v>
      </c>
      <c r="D6" s="99">
        <f>C6/26</f>
        <v>0.76923076923076927</v>
      </c>
      <c r="E6" s="28">
        <v>18</v>
      </c>
      <c r="F6" s="99">
        <f>E6/20</f>
        <v>0.9</v>
      </c>
      <c r="G6" s="28">
        <v>17</v>
      </c>
      <c r="H6" s="99">
        <f>G6/22</f>
        <v>0.77272727272727271</v>
      </c>
      <c r="I6" s="28">
        <v>11</v>
      </c>
      <c r="J6" s="99">
        <f>I6/17</f>
        <v>0.6470588235294118</v>
      </c>
      <c r="K6" s="28">
        <v>16</v>
      </c>
      <c r="L6" s="99">
        <f>K6/22</f>
        <v>0.72727272727272729</v>
      </c>
      <c r="M6" s="26"/>
      <c r="N6" s="99"/>
      <c r="O6" s="99">
        <f>SUM(D6+F6+H6+J6+L6)/5</f>
        <v>0.76325791855203617</v>
      </c>
    </row>
    <row r="7" spans="1:15" ht="24.95" customHeight="1">
      <c r="A7" s="23">
        <v>2</v>
      </c>
      <c r="B7" s="24" t="s">
        <v>226</v>
      </c>
      <c r="C7" s="28">
        <v>6</v>
      </c>
      <c r="D7" s="99">
        <f t="shared" ref="D7:D31" si="0">C7/26</f>
        <v>0.23076923076923078</v>
      </c>
      <c r="E7" s="28">
        <v>4</v>
      </c>
      <c r="F7" s="99">
        <f t="shared" ref="F7:F31" si="1">E7/20</f>
        <v>0.2</v>
      </c>
      <c r="G7" s="28">
        <v>4</v>
      </c>
      <c r="H7" s="99">
        <f t="shared" ref="H7:H31" si="2">G7/22</f>
        <v>0.18181818181818182</v>
      </c>
      <c r="I7" s="28">
        <v>2</v>
      </c>
      <c r="J7" s="99">
        <f t="shared" ref="J7:J31" si="3">I7/17</f>
        <v>0.11764705882352941</v>
      </c>
      <c r="K7" s="28">
        <v>2</v>
      </c>
      <c r="L7" s="99">
        <f t="shared" ref="L7:L31" si="4">K7/22</f>
        <v>9.0909090909090912E-2</v>
      </c>
      <c r="M7" s="26"/>
      <c r="N7" s="99"/>
      <c r="O7" s="99">
        <f t="shared" ref="O7:O31" si="5">SUM(D7+F7+H7+J7+L7)/5</f>
        <v>0.16422871246400661</v>
      </c>
    </row>
    <row r="8" spans="1:15" ht="24.95" customHeight="1">
      <c r="A8" s="23">
        <v>3</v>
      </c>
      <c r="B8" s="24" t="s">
        <v>227</v>
      </c>
      <c r="C8" s="28">
        <v>18</v>
      </c>
      <c r="D8" s="99">
        <f t="shared" si="0"/>
        <v>0.69230769230769229</v>
      </c>
      <c r="E8" s="28">
        <v>16</v>
      </c>
      <c r="F8" s="99">
        <f t="shared" si="1"/>
        <v>0.8</v>
      </c>
      <c r="G8" s="28">
        <v>16</v>
      </c>
      <c r="H8" s="99">
        <f t="shared" si="2"/>
        <v>0.72727272727272729</v>
      </c>
      <c r="I8" s="28">
        <v>9</v>
      </c>
      <c r="J8" s="99">
        <f t="shared" si="3"/>
        <v>0.52941176470588236</v>
      </c>
      <c r="K8" s="28">
        <v>9</v>
      </c>
      <c r="L8" s="99">
        <f t="shared" si="4"/>
        <v>0.40909090909090912</v>
      </c>
      <c r="M8" s="26"/>
      <c r="N8" s="99"/>
      <c r="O8" s="99">
        <f t="shared" si="5"/>
        <v>0.63161661867544228</v>
      </c>
    </row>
    <row r="9" spans="1:15" ht="24.95" customHeight="1">
      <c r="A9" s="23">
        <v>4</v>
      </c>
      <c r="B9" s="24" t="s">
        <v>228</v>
      </c>
      <c r="C9" s="28">
        <v>8</v>
      </c>
      <c r="D9" s="99">
        <f t="shared" si="0"/>
        <v>0.30769230769230771</v>
      </c>
      <c r="E9" s="28">
        <v>6</v>
      </c>
      <c r="F9" s="99">
        <f t="shared" si="1"/>
        <v>0.3</v>
      </c>
      <c r="G9" s="28">
        <v>6</v>
      </c>
      <c r="H9" s="99">
        <f t="shared" si="2"/>
        <v>0.27272727272727271</v>
      </c>
      <c r="I9" s="28">
        <v>2</v>
      </c>
      <c r="J9" s="99">
        <f t="shared" si="3"/>
        <v>0.11764705882352941</v>
      </c>
      <c r="K9" s="28">
        <v>2</v>
      </c>
      <c r="L9" s="99">
        <f t="shared" si="4"/>
        <v>9.0909090909090912E-2</v>
      </c>
      <c r="M9" s="26"/>
      <c r="N9" s="99"/>
      <c r="O9" s="99">
        <f t="shared" si="5"/>
        <v>0.21779514603044015</v>
      </c>
    </row>
    <row r="10" spans="1:15" ht="24.95" customHeight="1">
      <c r="A10" s="23">
        <v>5</v>
      </c>
      <c r="B10" s="24" t="s">
        <v>229</v>
      </c>
      <c r="C10" s="28">
        <v>15</v>
      </c>
      <c r="D10" s="99">
        <f t="shared" si="0"/>
        <v>0.57692307692307687</v>
      </c>
      <c r="E10" s="28">
        <v>13</v>
      </c>
      <c r="F10" s="99">
        <f t="shared" si="1"/>
        <v>0.65</v>
      </c>
      <c r="G10" s="28">
        <v>12</v>
      </c>
      <c r="H10" s="99">
        <f t="shared" si="2"/>
        <v>0.54545454545454541</v>
      </c>
      <c r="I10" s="28">
        <v>9</v>
      </c>
      <c r="J10" s="99">
        <f t="shared" si="3"/>
        <v>0.52941176470588236</v>
      </c>
      <c r="K10" s="28">
        <v>9</v>
      </c>
      <c r="L10" s="99">
        <f t="shared" si="4"/>
        <v>0.40909090909090912</v>
      </c>
      <c r="M10" s="26"/>
      <c r="N10" s="99"/>
      <c r="O10" s="99">
        <f t="shared" si="5"/>
        <v>0.54217605923488277</v>
      </c>
    </row>
    <row r="11" spans="1:15" ht="24.95" customHeight="1">
      <c r="A11" s="23">
        <v>6</v>
      </c>
      <c r="B11" s="24" t="s">
        <v>230</v>
      </c>
      <c r="C11" s="28">
        <v>19</v>
      </c>
      <c r="D11" s="99">
        <f t="shared" si="0"/>
        <v>0.73076923076923073</v>
      </c>
      <c r="E11" s="28">
        <v>17</v>
      </c>
      <c r="F11" s="99">
        <f t="shared" si="1"/>
        <v>0.85</v>
      </c>
      <c r="G11" s="28">
        <v>17</v>
      </c>
      <c r="H11" s="99">
        <f t="shared" si="2"/>
        <v>0.77272727272727271</v>
      </c>
      <c r="I11" s="28">
        <v>12</v>
      </c>
      <c r="J11" s="99">
        <f t="shared" si="3"/>
        <v>0.70588235294117652</v>
      </c>
      <c r="K11" s="28">
        <v>14</v>
      </c>
      <c r="L11" s="99">
        <f t="shared" si="4"/>
        <v>0.63636363636363635</v>
      </c>
      <c r="M11" s="26"/>
      <c r="N11" s="99"/>
      <c r="O11" s="99">
        <f t="shared" si="5"/>
        <v>0.73914849856026321</v>
      </c>
    </row>
    <row r="12" spans="1:15" ht="24.95" customHeight="1">
      <c r="A12" s="23">
        <v>7</v>
      </c>
      <c r="B12" s="49" t="s">
        <v>231</v>
      </c>
      <c r="C12" s="28">
        <v>11</v>
      </c>
      <c r="D12" s="99">
        <f t="shared" si="0"/>
        <v>0.42307692307692307</v>
      </c>
      <c r="E12" s="28">
        <v>9</v>
      </c>
      <c r="F12" s="99">
        <f t="shared" si="1"/>
        <v>0.45</v>
      </c>
      <c r="G12" s="28">
        <v>9</v>
      </c>
      <c r="H12" s="99">
        <f t="shared" si="2"/>
        <v>0.40909090909090912</v>
      </c>
      <c r="I12" s="28">
        <v>6</v>
      </c>
      <c r="J12" s="99">
        <f t="shared" si="3"/>
        <v>0.35294117647058826</v>
      </c>
      <c r="K12" s="28">
        <v>8</v>
      </c>
      <c r="L12" s="99">
        <f t="shared" si="4"/>
        <v>0.36363636363636365</v>
      </c>
      <c r="M12" s="26"/>
      <c r="N12" s="99"/>
      <c r="O12" s="99">
        <f t="shared" si="5"/>
        <v>0.39974907445495689</v>
      </c>
    </row>
    <row r="13" spans="1:15" ht="24.95" customHeight="1">
      <c r="A13" s="23">
        <v>8</v>
      </c>
      <c r="B13" s="24" t="s">
        <v>232</v>
      </c>
      <c r="C13" s="28">
        <v>18</v>
      </c>
      <c r="D13" s="99">
        <f t="shared" si="0"/>
        <v>0.69230769230769229</v>
      </c>
      <c r="E13" s="28">
        <v>16</v>
      </c>
      <c r="F13" s="99">
        <f t="shared" si="1"/>
        <v>0.8</v>
      </c>
      <c r="G13" s="28">
        <v>15</v>
      </c>
      <c r="H13" s="99">
        <f t="shared" si="2"/>
        <v>0.68181818181818177</v>
      </c>
      <c r="I13" s="28">
        <v>7</v>
      </c>
      <c r="J13" s="99">
        <f t="shared" si="3"/>
        <v>0.41176470588235292</v>
      </c>
      <c r="K13" s="28">
        <v>12</v>
      </c>
      <c r="L13" s="99">
        <f t="shared" si="4"/>
        <v>0.54545454545454541</v>
      </c>
      <c r="M13" s="26"/>
      <c r="N13" s="99"/>
      <c r="O13" s="99">
        <f t="shared" si="5"/>
        <v>0.62626902509255444</v>
      </c>
    </row>
    <row r="14" spans="1:15" ht="24.95" customHeight="1">
      <c r="A14" s="23">
        <v>9</v>
      </c>
      <c r="B14" s="24" t="s">
        <v>233</v>
      </c>
      <c r="C14" s="28">
        <v>16</v>
      </c>
      <c r="D14" s="99">
        <f t="shared" si="0"/>
        <v>0.61538461538461542</v>
      </c>
      <c r="E14" s="28">
        <v>14</v>
      </c>
      <c r="F14" s="99">
        <f t="shared" si="1"/>
        <v>0.7</v>
      </c>
      <c r="G14" s="28">
        <v>16</v>
      </c>
      <c r="H14" s="99">
        <f t="shared" si="2"/>
        <v>0.72727272727272729</v>
      </c>
      <c r="I14" s="28">
        <v>10</v>
      </c>
      <c r="J14" s="99">
        <f t="shared" si="3"/>
        <v>0.58823529411764708</v>
      </c>
      <c r="K14" s="28">
        <v>16</v>
      </c>
      <c r="L14" s="99">
        <f t="shared" si="4"/>
        <v>0.72727272727272729</v>
      </c>
      <c r="M14" s="26"/>
      <c r="N14" s="99"/>
      <c r="O14" s="99">
        <f t="shared" si="5"/>
        <v>0.67163307280954343</v>
      </c>
    </row>
    <row r="15" spans="1:15" ht="24.95" customHeight="1">
      <c r="A15" s="23">
        <v>10</v>
      </c>
      <c r="B15" s="24" t="s">
        <v>234</v>
      </c>
      <c r="C15" s="28">
        <v>20</v>
      </c>
      <c r="D15" s="99">
        <f t="shared" si="0"/>
        <v>0.76923076923076927</v>
      </c>
      <c r="E15" s="28">
        <v>18</v>
      </c>
      <c r="F15" s="99">
        <f t="shared" si="1"/>
        <v>0.9</v>
      </c>
      <c r="G15" s="28">
        <v>13</v>
      </c>
      <c r="H15" s="99">
        <f t="shared" si="2"/>
        <v>0.59090909090909094</v>
      </c>
      <c r="I15" s="28">
        <v>8</v>
      </c>
      <c r="J15" s="99">
        <f t="shared" si="3"/>
        <v>0.47058823529411764</v>
      </c>
      <c r="K15" s="28">
        <v>11</v>
      </c>
      <c r="L15" s="99">
        <f t="shared" si="4"/>
        <v>0.5</v>
      </c>
      <c r="M15" s="26"/>
      <c r="N15" s="99"/>
      <c r="O15" s="99">
        <f t="shared" si="5"/>
        <v>0.64614561908679558</v>
      </c>
    </row>
    <row r="16" spans="1:15" ht="24.95" customHeight="1">
      <c r="A16" s="23">
        <v>11</v>
      </c>
      <c r="B16" s="24" t="s">
        <v>235</v>
      </c>
      <c r="C16" s="28">
        <v>16</v>
      </c>
      <c r="D16" s="99">
        <f t="shared" si="0"/>
        <v>0.61538461538461542</v>
      </c>
      <c r="E16" s="28">
        <v>14</v>
      </c>
      <c r="F16" s="99">
        <f t="shared" si="1"/>
        <v>0.7</v>
      </c>
      <c r="G16" s="28">
        <v>14</v>
      </c>
      <c r="H16" s="99">
        <f t="shared" si="2"/>
        <v>0.63636363636363635</v>
      </c>
      <c r="I16" s="28">
        <v>11</v>
      </c>
      <c r="J16" s="99">
        <f t="shared" si="3"/>
        <v>0.6470588235294118</v>
      </c>
      <c r="K16" s="28">
        <v>16</v>
      </c>
      <c r="L16" s="99">
        <f t="shared" si="4"/>
        <v>0.72727272727272729</v>
      </c>
      <c r="M16" s="26"/>
      <c r="N16" s="99"/>
      <c r="O16" s="99">
        <f t="shared" si="5"/>
        <v>0.66521596051007814</v>
      </c>
    </row>
    <row r="17" spans="1:15" ht="24.95" customHeight="1">
      <c r="A17" s="23">
        <v>12</v>
      </c>
      <c r="B17" s="24" t="s">
        <v>236</v>
      </c>
      <c r="C17" s="28">
        <v>21</v>
      </c>
      <c r="D17" s="99">
        <f t="shared" si="0"/>
        <v>0.80769230769230771</v>
      </c>
      <c r="E17" s="28">
        <v>19</v>
      </c>
      <c r="F17" s="99">
        <f t="shared" si="1"/>
        <v>0.95</v>
      </c>
      <c r="G17" s="28">
        <v>19</v>
      </c>
      <c r="H17" s="99">
        <f t="shared" si="2"/>
        <v>0.86363636363636365</v>
      </c>
      <c r="I17" s="28">
        <v>11</v>
      </c>
      <c r="J17" s="99">
        <f t="shared" si="3"/>
        <v>0.6470588235294118</v>
      </c>
      <c r="K17" s="28">
        <v>16</v>
      </c>
      <c r="L17" s="99">
        <f t="shared" si="4"/>
        <v>0.72727272727272729</v>
      </c>
      <c r="M17" s="26"/>
      <c r="N17" s="99"/>
      <c r="O17" s="99">
        <f t="shared" si="5"/>
        <v>0.79913204442616215</v>
      </c>
    </row>
    <row r="18" spans="1:15" ht="24.95" customHeight="1">
      <c r="A18" s="23">
        <v>13</v>
      </c>
      <c r="B18" s="24" t="s">
        <v>237</v>
      </c>
      <c r="C18" s="28">
        <v>15</v>
      </c>
      <c r="D18" s="99">
        <f t="shared" si="0"/>
        <v>0.57692307692307687</v>
      </c>
      <c r="E18" s="28">
        <v>13</v>
      </c>
      <c r="F18" s="99">
        <f t="shared" si="1"/>
        <v>0.65</v>
      </c>
      <c r="G18" s="28">
        <v>12</v>
      </c>
      <c r="H18" s="99">
        <f t="shared" si="2"/>
        <v>0.54545454545454541</v>
      </c>
      <c r="I18" s="28">
        <v>9</v>
      </c>
      <c r="J18" s="99">
        <f t="shared" si="3"/>
        <v>0.52941176470588236</v>
      </c>
      <c r="K18" s="28">
        <v>11</v>
      </c>
      <c r="L18" s="99">
        <f t="shared" si="4"/>
        <v>0.5</v>
      </c>
      <c r="M18" s="26"/>
      <c r="N18" s="99"/>
      <c r="O18" s="99">
        <f t="shared" si="5"/>
        <v>0.56035787741670096</v>
      </c>
    </row>
    <row r="19" spans="1:15" ht="24.95" customHeight="1">
      <c r="A19" s="23">
        <v>14</v>
      </c>
      <c r="B19" s="24" t="s">
        <v>238</v>
      </c>
      <c r="C19" s="28">
        <v>12</v>
      </c>
      <c r="D19" s="99">
        <f t="shared" si="0"/>
        <v>0.46153846153846156</v>
      </c>
      <c r="E19" s="28">
        <v>10</v>
      </c>
      <c r="F19" s="99">
        <f t="shared" si="1"/>
        <v>0.5</v>
      </c>
      <c r="G19" s="28">
        <v>7</v>
      </c>
      <c r="H19" s="99">
        <f t="shared" si="2"/>
        <v>0.31818181818181818</v>
      </c>
      <c r="I19" s="28">
        <v>5</v>
      </c>
      <c r="J19" s="99">
        <f t="shared" si="3"/>
        <v>0.29411764705882354</v>
      </c>
      <c r="K19" s="28">
        <v>8</v>
      </c>
      <c r="L19" s="99">
        <f t="shared" si="4"/>
        <v>0.36363636363636365</v>
      </c>
      <c r="M19" s="26"/>
      <c r="N19" s="99"/>
      <c r="O19" s="99">
        <f t="shared" si="5"/>
        <v>0.38749485808309342</v>
      </c>
    </row>
    <row r="20" spans="1:15" ht="24.95" customHeight="1">
      <c r="A20" s="23">
        <v>15</v>
      </c>
      <c r="B20" s="24" t="s">
        <v>239</v>
      </c>
      <c r="C20" s="28">
        <v>9</v>
      </c>
      <c r="D20" s="99">
        <f t="shared" si="0"/>
        <v>0.34615384615384615</v>
      </c>
      <c r="E20" s="28">
        <v>7</v>
      </c>
      <c r="F20" s="99">
        <f t="shared" si="1"/>
        <v>0.35</v>
      </c>
      <c r="G20" s="28">
        <v>8</v>
      </c>
      <c r="H20" s="99">
        <f t="shared" si="2"/>
        <v>0.36363636363636365</v>
      </c>
      <c r="I20" s="28">
        <v>3</v>
      </c>
      <c r="J20" s="99">
        <f t="shared" si="3"/>
        <v>0.17647058823529413</v>
      </c>
      <c r="K20" s="28">
        <v>6</v>
      </c>
      <c r="L20" s="99">
        <f t="shared" si="4"/>
        <v>0.27272727272727271</v>
      </c>
      <c r="M20" s="26"/>
      <c r="N20" s="99"/>
      <c r="O20" s="99">
        <f t="shared" si="5"/>
        <v>0.30179761415055528</v>
      </c>
    </row>
    <row r="21" spans="1:15" ht="24.95" customHeight="1">
      <c r="A21" s="23">
        <v>16</v>
      </c>
      <c r="B21" s="24" t="s">
        <v>240</v>
      </c>
      <c r="C21" s="28">
        <v>10</v>
      </c>
      <c r="D21" s="99">
        <f t="shared" si="0"/>
        <v>0.38461538461538464</v>
      </c>
      <c r="E21" s="28">
        <v>8</v>
      </c>
      <c r="F21" s="99">
        <f t="shared" si="1"/>
        <v>0.4</v>
      </c>
      <c r="G21" s="28">
        <v>18</v>
      </c>
      <c r="H21" s="99">
        <f t="shared" si="2"/>
        <v>0.81818181818181823</v>
      </c>
      <c r="I21" s="28">
        <v>7</v>
      </c>
      <c r="J21" s="99">
        <f t="shared" si="3"/>
        <v>0.41176470588235292</v>
      </c>
      <c r="K21" s="28">
        <v>8</v>
      </c>
      <c r="L21" s="99">
        <f t="shared" si="4"/>
        <v>0.36363636363636365</v>
      </c>
      <c r="M21" s="26"/>
      <c r="N21" s="99"/>
      <c r="O21" s="99">
        <f t="shared" si="5"/>
        <v>0.4756396544631839</v>
      </c>
    </row>
    <row r="22" spans="1:15" ht="24.95" customHeight="1">
      <c r="A22" s="23">
        <v>17</v>
      </c>
      <c r="B22" s="24" t="s">
        <v>480</v>
      </c>
      <c r="C22" s="25">
        <v>19</v>
      </c>
      <c r="D22" s="99">
        <f t="shared" si="0"/>
        <v>0.73076923076923073</v>
      </c>
      <c r="E22" s="28">
        <v>17</v>
      </c>
      <c r="F22" s="99">
        <f t="shared" si="1"/>
        <v>0.85</v>
      </c>
      <c r="G22" s="28">
        <v>11</v>
      </c>
      <c r="H22" s="99">
        <f t="shared" si="2"/>
        <v>0.5</v>
      </c>
      <c r="I22" s="28">
        <v>8</v>
      </c>
      <c r="J22" s="99">
        <f t="shared" si="3"/>
        <v>0.47058823529411764</v>
      </c>
      <c r="K22" s="28">
        <v>12</v>
      </c>
      <c r="L22" s="99">
        <f t="shared" si="4"/>
        <v>0.54545454545454541</v>
      </c>
      <c r="M22" s="26"/>
      <c r="N22" s="99"/>
      <c r="O22" s="99">
        <f t="shared" si="5"/>
        <v>0.61936240230357875</v>
      </c>
    </row>
    <row r="23" spans="1:15" ht="24.95" customHeight="1">
      <c r="A23" s="23">
        <v>18</v>
      </c>
      <c r="B23" s="24" t="s">
        <v>241</v>
      </c>
      <c r="C23" s="28">
        <v>11</v>
      </c>
      <c r="D23" s="99">
        <f t="shared" si="0"/>
        <v>0.42307692307692307</v>
      </c>
      <c r="E23" s="25">
        <v>9</v>
      </c>
      <c r="F23" s="99">
        <f t="shared" si="1"/>
        <v>0.45</v>
      </c>
      <c r="G23" s="28">
        <v>13</v>
      </c>
      <c r="H23" s="99">
        <f t="shared" si="2"/>
        <v>0.59090909090909094</v>
      </c>
      <c r="I23" s="28">
        <v>4</v>
      </c>
      <c r="J23" s="99">
        <f t="shared" si="3"/>
        <v>0.23529411764705882</v>
      </c>
      <c r="K23" s="28">
        <v>5</v>
      </c>
      <c r="L23" s="99">
        <f t="shared" si="4"/>
        <v>0.22727272727272727</v>
      </c>
      <c r="M23" s="26"/>
      <c r="N23" s="99"/>
      <c r="O23" s="99">
        <f t="shared" si="5"/>
        <v>0.38531057178116002</v>
      </c>
    </row>
    <row r="24" spans="1:15" ht="24.95" customHeight="1">
      <c r="A24" s="23">
        <v>19</v>
      </c>
      <c r="B24" s="24" t="s">
        <v>242</v>
      </c>
      <c r="C24" s="28">
        <v>16</v>
      </c>
      <c r="D24" s="99">
        <f t="shared" si="0"/>
        <v>0.61538461538461542</v>
      </c>
      <c r="E24" s="25">
        <v>13</v>
      </c>
      <c r="F24" s="99">
        <f t="shared" si="1"/>
        <v>0.65</v>
      </c>
      <c r="G24" s="28">
        <v>13</v>
      </c>
      <c r="H24" s="99">
        <f t="shared" si="2"/>
        <v>0.59090909090909094</v>
      </c>
      <c r="I24" s="28">
        <v>7</v>
      </c>
      <c r="J24" s="99">
        <f t="shared" si="3"/>
        <v>0.41176470588235292</v>
      </c>
      <c r="K24" s="28">
        <v>7</v>
      </c>
      <c r="L24" s="99">
        <f t="shared" si="4"/>
        <v>0.31818181818181818</v>
      </c>
      <c r="M24" s="26"/>
      <c r="N24" s="99"/>
      <c r="O24" s="99">
        <f t="shared" si="5"/>
        <v>0.51724804607157548</v>
      </c>
    </row>
    <row r="25" spans="1:15" ht="24.95" customHeight="1">
      <c r="A25" s="23">
        <v>20</v>
      </c>
      <c r="B25" s="24" t="s">
        <v>243</v>
      </c>
      <c r="C25" s="28">
        <v>16</v>
      </c>
      <c r="D25" s="99">
        <f t="shared" si="0"/>
        <v>0.61538461538461542</v>
      </c>
      <c r="E25" s="28">
        <v>14</v>
      </c>
      <c r="F25" s="99">
        <f t="shared" si="1"/>
        <v>0.7</v>
      </c>
      <c r="G25" s="28">
        <v>13</v>
      </c>
      <c r="H25" s="99">
        <f t="shared" si="2"/>
        <v>0.59090909090909094</v>
      </c>
      <c r="I25" s="28">
        <v>5</v>
      </c>
      <c r="J25" s="99">
        <f t="shared" si="3"/>
        <v>0.29411764705882354</v>
      </c>
      <c r="K25" s="28">
        <v>8</v>
      </c>
      <c r="L25" s="99">
        <f t="shared" si="4"/>
        <v>0.36363636363636365</v>
      </c>
      <c r="M25" s="26"/>
      <c r="N25" s="99"/>
      <c r="O25" s="99">
        <f t="shared" si="5"/>
        <v>0.51280954339777873</v>
      </c>
    </row>
    <row r="26" spans="1:15" ht="24.95" customHeight="1">
      <c r="A26" s="23">
        <v>21</v>
      </c>
      <c r="B26" s="24" t="s">
        <v>244</v>
      </c>
      <c r="C26" s="28">
        <v>23</v>
      </c>
      <c r="D26" s="99">
        <f t="shared" si="0"/>
        <v>0.88461538461538458</v>
      </c>
      <c r="E26" s="28">
        <v>20</v>
      </c>
      <c r="F26" s="99">
        <f t="shared" si="1"/>
        <v>1</v>
      </c>
      <c r="G26" s="28">
        <v>21</v>
      </c>
      <c r="H26" s="99">
        <f t="shared" si="2"/>
        <v>0.95454545454545459</v>
      </c>
      <c r="I26" s="28">
        <v>13</v>
      </c>
      <c r="J26" s="99">
        <f t="shared" si="3"/>
        <v>0.76470588235294112</v>
      </c>
      <c r="K26" s="28">
        <v>18</v>
      </c>
      <c r="L26" s="99">
        <f t="shared" si="4"/>
        <v>0.81818181818181823</v>
      </c>
      <c r="M26" s="26"/>
      <c r="N26" s="99"/>
      <c r="O26" s="99">
        <f t="shared" si="5"/>
        <v>0.88440970793911977</v>
      </c>
    </row>
    <row r="27" spans="1:15" ht="24.95" customHeight="1">
      <c r="A27" s="23">
        <v>22</v>
      </c>
      <c r="B27" s="24" t="s">
        <v>245</v>
      </c>
      <c r="C27" s="28">
        <v>15</v>
      </c>
      <c r="D27" s="99">
        <f t="shared" si="0"/>
        <v>0.57692307692307687</v>
      </c>
      <c r="E27" s="28">
        <v>13</v>
      </c>
      <c r="F27" s="99">
        <f t="shared" si="1"/>
        <v>0.65</v>
      </c>
      <c r="G27" s="28">
        <v>11</v>
      </c>
      <c r="H27" s="99">
        <f t="shared" si="2"/>
        <v>0.5</v>
      </c>
      <c r="I27" s="28">
        <v>5</v>
      </c>
      <c r="J27" s="99">
        <f t="shared" si="3"/>
        <v>0.29411764705882354</v>
      </c>
      <c r="K27" s="28">
        <v>5</v>
      </c>
      <c r="L27" s="99">
        <f t="shared" si="4"/>
        <v>0.22727272727272727</v>
      </c>
      <c r="M27" s="26"/>
      <c r="N27" s="99"/>
      <c r="O27" s="99">
        <f t="shared" si="5"/>
        <v>0.44966269025092548</v>
      </c>
    </row>
    <row r="28" spans="1:15" ht="24.95" customHeight="1">
      <c r="A28" s="23">
        <v>23</v>
      </c>
      <c r="B28" s="24" t="s">
        <v>246</v>
      </c>
      <c r="C28" s="28">
        <v>12</v>
      </c>
      <c r="D28" s="99">
        <f t="shared" si="0"/>
        <v>0.46153846153846156</v>
      </c>
      <c r="E28" s="28">
        <v>10</v>
      </c>
      <c r="F28" s="99">
        <f t="shared" si="1"/>
        <v>0.5</v>
      </c>
      <c r="G28" s="28">
        <v>9</v>
      </c>
      <c r="H28" s="99">
        <f t="shared" si="2"/>
        <v>0.40909090909090912</v>
      </c>
      <c r="I28" s="28">
        <v>2</v>
      </c>
      <c r="J28" s="99">
        <f t="shared" si="3"/>
        <v>0.11764705882352941</v>
      </c>
      <c r="K28" s="28">
        <v>2</v>
      </c>
      <c r="L28" s="99">
        <f t="shared" si="4"/>
        <v>9.0909090909090912E-2</v>
      </c>
      <c r="M28" s="26"/>
      <c r="N28" s="99"/>
      <c r="O28" s="99">
        <f t="shared" si="5"/>
        <v>0.31583710407239818</v>
      </c>
    </row>
    <row r="29" spans="1:15" ht="24.95" customHeight="1">
      <c r="A29" s="23">
        <v>24</v>
      </c>
      <c r="B29" s="24" t="s">
        <v>247</v>
      </c>
      <c r="C29" s="28">
        <v>15</v>
      </c>
      <c r="D29" s="99">
        <f t="shared" si="0"/>
        <v>0.57692307692307687</v>
      </c>
      <c r="E29" s="28">
        <v>12</v>
      </c>
      <c r="F29" s="99">
        <f t="shared" si="1"/>
        <v>0.6</v>
      </c>
      <c r="G29" s="28">
        <v>12</v>
      </c>
      <c r="H29" s="99">
        <f t="shared" si="2"/>
        <v>0.54545454545454541</v>
      </c>
      <c r="I29" s="28">
        <v>5</v>
      </c>
      <c r="J29" s="99">
        <f t="shared" si="3"/>
        <v>0.29411764705882354</v>
      </c>
      <c r="K29" s="28">
        <v>8</v>
      </c>
      <c r="L29" s="99">
        <f t="shared" si="4"/>
        <v>0.36363636363636365</v>
      </c>
      <c r="M29" s="26"/>
      <c r="N29" s="99"/>
      <c r="O29" s="99">
        <f t="shared" si="5"/>
        <v>0.47602632661456185</v>
      </c>
    </row>
    <row r="30" spans="1:15" ht="24.95" customHeight="1">
      <c r="A30" s="23">
        <v>25</v>
      </c>
      <c r="B30" s="24" t="s">
        <v>248</v>
      </c>
      <c r="C30" s="28">
        <v>17</v>
      </c>
      <c r="D30" s="99">
        <f t="shared" si="0"/>
        <v>0.65384615384615385</v>
      </c>
      <c r="E30" s="28">
        <v>15</v>
      </c>
      <c r="F30" s="99">
        <f t="shared" si="1"/>
        <v>0.75</v>
      </c>
      <c r="G30" s="28">
        <v>17</v>
      </c>
      <c r="H30" s="99">
        <f t="shared" si="2"/>
        <v>0.77272727272727271</v>
      </c>
      <c r="I30" s="28">
        <v>7</v>
      </c>
      <c r="J30" s="99">
        <f t="shared" si="3"/>
        <v>0.41176470588235292</v>
      </c>
      <c r="K30" s="28">
        <v>9</v>
      </c>
      <c r="L30" s="99">
        <f t="shared" si="4"/>
        <v>0.40909090909090912</v>
      </c>
      <c r="M30" s="26"/>
      <c r="N30" s="99"/>
      <c r="O30" s="99">
        <f t="shared" si="5"/>
        <v>0.59948580830933773</v>
      </c>
    </row>
    <row r="31" spans="1:15" ht="24.95" customHeight="1">
      <c r="A31" s="23">
        <v>26</v>
      </c>
      <c r="B31" s="24" t="s">
        <v>836</v>
      </c>
      <c r="C31" s="28">
        <v>7</v>
      </c>
      <c r="D31" s="99">
        <f t="shared" si="0"/>
        <v>0.26923076923076922</v>
      </c>
      <c r="E31" s="28">
        <v>7</v>
      </c>
      <c r="F31" s="99">
        <f t="shared" si="1"/>
        <v>0.35</v>
      </c>
      <c r="G31" s="28">
        <v>9</v>
      </c>
      <c r="H31" s="99">
        <f t="shared" si="2"/>
        <v>0.40909090909090912</v>
      </c>
      <c r="I31" s="28">
        <v>2</v>
      </c>
      <c r="J31" s="99">
        <f t="shared" si="3"/>
        <v>0.11764705882352941</v>
      </c>
      <c r="K31" s="28">
        <v>5</v>
      </c>
      <c r="L31" s="99">
        <f t="shared" si="4"/>
        <v>0.22727272727272727</v>
      </c>
      <c r="M31" s="26"/>
      <c r="N31" s="99"/>
      <c r="O31" s="99">
        <f t="shared" si="5"/>
        <v>0.27464829288358705</v>
      </c>
    </row>
    <row r="32" spans="1:15" ht="24.95" customHeight="1">
      <c r="B32" s="119" t="s">
        <v>900</v>
      </c>
    </row>
  </sheetData>
  <mergeCells count="7">
    <mergeCell ref="K2:L2"/>
    <mergeCell ref="M2:N2"/>
    <mergeCell ref="A1:N1"/>
    <mergeCell ref="C2:D2"/>
    <mergeCell ref="E2:F2"/>
    <mergeCell ref="G2:H2"/>
    <mergeCell ref="I2:J2"/>
  </mergeCells>
  <pageMargins left="0.7" right="0.7" top="0.25" bottom="0.25" header="0.3" footer="0.3"/>
  <pageSetup paperSize="9" scale="6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6"/>
  <sheetViews>
    <sheetView workbookViewId="0">
      <selection activeCell="B86" sqref="B86"/>
    </sheetView>
  </sheetViews>
  <sheetFormatPr defaultRowHeight="24.95" customHeight="1"/>
  <cols>
    <col min="1" max="1" width="7.42578125" style="1" bestFit="1" customWidth="1"/>
    <col min="2" max="2" width="30.42578125" style="9" customWidth="1"/>
    <col min="3" max="3" width="7.85546875" style="5" customWidth="1"/>
    <col min="4" max="4" width="7.5703125" style="94" customWidth="1"/>
    <col min="5" max="5" width="7" customWidth="1"/>
    <col min="6" max="6" width="7.42578125" style="94" customWidth="1"/>
    <col min="7" max="7" width="6.28515625" customWidth="1"/>
    <col min="8" max="8" width="7.28515625" style="94" customWidth="1"/>
    <col min="9" max="9" width="7.5703125" customWidth="1"/>
    <col min="10" max="10" width="6.85546875" style="94" customWidth="1"/>
    <col min="11" max="11" width="7.5703125" customWidth="1"/>
    <col min="12" max="12" width="6.85546875" style="94" customWidth="1"/>
    <col min="13" max="13" width="6.7109375" customWidth="1"/>
    <col min="14" max="14" width="7" style="94" customWidth="1"/>
    <col min="15" max="15" width="9.140625" style="94"/>
  </cols>
  <sheetData>
    <row r="1" spans="1:15" ht="18.75">
      <c r="A1" s="132" t="s">
        <v>860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ht="21">
      <c r="A2" s="62"/>
      <c r="B2" s="6" t="s">
        <v>861</v>
      </c>
      <c r="C2" s="121" t="s">
        <v>879</v>
      </c>
      <c r="D2" s="121"/>
      <c r="E2" s="121" t="s">
        <v>878</v>
      </c>
      <c r="F2" s="121"/>
      <c r="G2" s="121" t="s">
        <v>876</v>
      </c>
      <c r="H2" s="121"/>
      <c r="I2" s="121" t="s">
        <v>881</v>
      </c>
      <c r="J2" s="121"/>
      <c r="K2" s="121" t="s">
        <v>882</v>
      </c>
      <c r="L2" s="121"/>
      <c r="M2" s="121" t="s">
        <v>871</v>
      </c>
      <c r="N2" s="121"/>
      <c r="O2" s="104"/>
    </row>
    <row r="3" spans="1:15" ht="21">
      <c r="A3" s="62"/>
      <c r="B3" s="6" t="s">
        <v>874</v>
      </c>
      <c r="C3" s="83" t="s">
        <v>895</v>
      </c>
      <c r="D3" s="64" t="s">
        <v>862</v>
      </c>
      <c r="E3" s="83" t="s">
        <v>895</v>
      </c>
      <c r="F3" s="64" t="s">
        <v>862</v>
      </c>
      <c r="G3" s="83" t="s">
        <v>895</v>
      </c>
      <c r="H3" s="64" t="s">
        <v>862</v>
      </c>
      <c r="I3" s="83" t="s">
        <v>895</v>
      </c>
      <c r="J3" s="64" t="s">
        <v>862</v>
      </c>
      <c r="K3" s="83" t="s">
        <v>895</v>
      </c>
      <c r="L3" s="100" t="s">
        <v>862</v>
      </c>
      <c r="M3" s="83" t="s">
        <v>895</v>
      </c>
      <c r="N3" s="100" t="s">
        <v>862</v>
      </c>
      <c r="O3" s="104"/>
    </row>
    <row r="4" spans="1:15" ht="15">
      <c r="A4" s="65"/>
      <c r="B4" s="66" t="s">
        <v>863</v>
      </c>
      <c r="C4" s="67" t="s">
        <v>898</v>
      </c>
      <c r="D4" s="93" t="s">
        <v>899</v>
      </c>
      <c r="E4" s="67">
        <v>20</v>
      </c>
      <c r="F4" s="93" t="s">
        <v>899</v>
      </c>
      <c r="G4" s="67">
        <v>20</v>
      </c>
      <c r="H4" s="93" t="s">
        <v>899</v>
      </c>
      <c r="I4" s="67">
        <v>24</v>
      </c>
      <c r="J4" s="93" t="s">
        <v>899</v>
      </c>
      <c r="K4" s="67">
        <v>20</v>
      </c>
      <c r="L4" s="68" t="s">
        <v>899</v>
      </c>
      <c r="M4" s="67"/>
      <c r="N4" s="68" t="s">
        <v>899</v>
      </c>
      <c r="O4" s="68" t="s">
        <v>864</v>
      </c>
    </row>
    <row r="5" spans="1:15" ht="15">
      <c r="A5" s="65" t="s">
        <v>500</v>
      </c>
      <c r="B5" s="66" t="s">
        <v>495</v>
      </c>
      <c r="C5" s="67"/>
      <c r="D5" s="85"/>
      <c r="E5" s="67"/>
      <c r="F5" s="85"/>
      <c r="G5" s="67"/>
      <c r="H5" s="85"/>
      <c r="I5" s="67"/>
      <c r="J5" s="93"/>
      <c r="K5" s="67"/>
      <c r="L5" s="68"/>
      <c r="M5" s="67"/>
      <c r="N5" s="68"/>
      <c r="O5" s="68"/>
    </row>
    <row r="6" spans="1:15" s="27" customFormat="1" ht="24.95" customHeight="1">
      <c r="A6" s="23">
        <v>1</v>
      </c>
      <c r="B6" s="32" t="s">
        <v>249</v>
      </c>
      <c r="C6" s="28">
        <v>12</v>
      </c>
      <c r="D6" s="99">
        <f>C6/26</f>
        <v>0.46153846153846156</v>
      </c>
      <c r="E6" s="28">
        <v>10</v>
      </c>
      <c r="F6" s="99">
        <f>E6/20</f>
        <v>0.5</v>
      </c>
      <c r="G6" s="28">
        <v>9</v>
      </c>
      <c r="H6" s="99">
        <f>G6/20</f>
        <v>0.45</v>
      </c>
      <c r="I6" s="28">
        <v>16</v>
      </c>
      <c r="J6" s="99">
        <f>I6/24</f>
        <v>0.66666666666666663</v>
      </c>
      <c r="K6" s="28">
        <v>13</v>
      </c>
      <c r="L6" s="99">
        <f>K6/20</f>
        <v>0.65</v>
      </c>
      <c r="M6" s="26"/>
      <c r="N6" s="99"/>
      <c r="O6" s="99">
        <f>SUM(D6+F6+H6+J6+L6)/5</f>
        <v>0.54564102564102568</v>
      </c>
    </row>
    <row r="7" spans="1:15" s="27" customFormat="1" ht="24.95" customHeight="1">
      <c r="A7" s="23">
        <v>2</v>
      </c>
      <c r="B7" s="32" t="s">
        <v>250</v>
      </c>
      <c r="C7" s="28">
        <v>14</v>
      </c>
      <c r="D7" s="99">
        <f t="shared" ref="D7:D70" si="0">C7/26</f>
        <v>0.53846153846153844</v>
      </c>
      <c r="E7" s="28">
        <v>15</v>
      </c>
      <c r="F7" s="99">
        <f t="shared" ref="F7:F70" si="1">E7/20</f>
        <v>0.75</v>
      </c>
      <c r="G7" s="28">
        <v>12</v>
      </c>
      <c r="H7" s="99">
        <f t="shared" ref="H7:H70" si="2">G7/20</f>
        <v>0.6</v>
      </c>
      <c r="I7" s="28">
        <v>12</v>
      </c>
      <c r="J7" s="99">
        <f t="shared" ref="J7:J70" si="3">I7/24</f>
        <v>0.5</v>
      </c>
      <c r="K7" s="28">
        <v>11</v>
      </c>
      <c r="L7" s="99">
        <f t="shared" ref="L7:L70" si="4">K7/20</f>
        <v>0.55000000000000004</v>
      </c>
      <c r="M7" s="26"/>
      <c r="N7" s="99"/>
      <c r="O7" s="99">
        <f t="shared" ref="O7:O70" si="5">SUM(D7+F7+H7+J7+L7)/5</f>
        <v>0.58769230769230774</v>
      </c>
    </row>
    <row r="8" spans="1:15" s="27" customFormat="1" ht="24.95" customHeight="1">
      <c r="A8" s="23">
        <v>3</v>
      </c>
      <c r="B8" s="32" t="s">
        <v>251</v>
      </c>
      <c r="C8" s="28">
        <v>12</v>
      </c>
      <c r="D8" s="99">
        <f t="shared" si="0"/>
        <v>0.46153846153846156</v>
      </c>
      <c r="E8" s="28">
        <v>12</v>
      </c>
      <c r="F8" s="99">
        <f t="shared" si="1"/>
        <v>0.6</v>
      </c>
      <c r="G8" s="28">
        <v>13</v>
      </c>
      <c r="H8" s="99">
        <f t="shared" si="2"/>
        <v>0.65</v>
      </c>
      <c r="I8" s="28">
        <v>10</v>
      </c>
      <c r="J8" s="99">
        <f t="shared" si="3"/>
        <v>0.41666666666666669</v>
      </c>
      <c r="K8" s="28">
        <v>8</v>
      </c>
      <c r="L8" s="99">
        <f t="shared" si="4"/>
        <v>0.4</v>
      </c>
      <c r="M8" s="26"/>
      <c r="N8" s="99"/>
      <c r="O8" s="99">
        <f t="shared" si="5"/>
        <v>0.50564102564102564</v>
      </c>
    </row>
    <row r="9" spans="1:15" s="27" customFormat="1" ht="24.95" customHeight="1">
      <c r="A9" s="23">
        <v>4</v>
      </c>
      <c r="B9" s="32" t="s">
        <v>252</v>
      </c>
      <c r="C9" s="28">
        <v>11</v>
      </c>
      <c r="D9" s="99">
        <f t="shared" si="0"/>
        <v>0.42307692307692307</v>
      </c>
      <c r="E9" s="28">
        <v>8</v>
      </c>
      <c r="F9" s="99">
        <f t="shared" si="1"/>
        <v>0.4</v>
      </c>
      <c r="G9" s="28">
        <v>12</v>
      </c>
      <c r="H9" s="99">
        <f t="shared" si="2"/>
        <v>0.6</v>
      </c>
      <c r="I9" s="28">
        <v>11</v>
      </c>
      <c r="J9" s="99">
        <f t="shared" si="3"/>
        <v>0.45833333333333331</v>
      </c>
      <c r="K9" s="28">
        <v>8</v>
      </c>
      <c r="L9" s="99">
        <f t="shared" si="4"/>
        <v>0.4</v>
      </c>
      <c r="M9" s="26"/>
      <c r="N9" s="99"/>
      <c r="O9" s="99">
        <f t="shared" si="5"/>
        <v>0.45628205128205124</v>
      </c>
    </row>
    <row r="10" spans="1:15" s="27" customFormat="1" ht="24.95" customHeight="1">
      <c r="A10" s="23">
        <v>5</v>
      </c>
      <c r="B10" s="32" t="s">
        <v>253</v>
      </c>
      <c r="C10" s="28">
        <v>21</v>
      </c>
      <c r="D10" s="99">
        <f t="shared" si="0"/>
        <v>0.80769230769230771</v>
      </c>
      <c r="E10" s="28">
        <v>17</v>
      </c>
      <c r="F10" s="99">
        <f t="shared" si="1"/>
        <v>0.85</v>
      </c>
      <c r="G10" s="28">
        <v>15</v>
      </c>
      <c r="H10" s="99">
        <f t="shared" si="2"/>
        <v>0.75</v>
      </c>
      <c r="I10" s="28">
        <v>19</v>
      </c>
      <c r="J10" s="99">
        <f t="shared" si="3"/>
        <v>0.79166666666666663</v>
      </c>
      <c r="K10" s="28">
        <v>14</v>
      </c>
      <c r="L10" s="99">
        <f t="shared" si="4"/>
        <v>0.7</v>
      </c>
      <c r="M10" s="26"/>
      <c r="N10" s="99"/>
      <c r="O10" s="99">
        <f t="shared" si="5"/>
        <v>0.77987179487179481</v>
      </c>
    </row>
    <row r="11" spans="1:15" s="27" customFormat="1" ht="24.95" customHeight="1">
      <c r="A11" s="23">
        <v>6</v>
      </c>
      <c r="B11" s="32" t="s">
        <v>254</v>
      </c>
      <c r="C11" s="28">
        <v>13</v>
      </c>
      <c r="D11" s="99">
        <f t="shared" si="0"/>
        <v>0.5</v>
      </c>
      <c r="E11" s="28">
        <v>11</v>
      </c>
      <c r="F11" s="99">
        <f t="shared" si="1"/>
        <v>0.55000000000000004</v>
      </c>
      <c r="G11" s="28">
        <v>11</v>
      </c>
      <c r="H11" s="99">
        <f t="shared" si="2"/>
        <v>0.55000000000000004</v>
      </c>
      <c r="I11" s="28">
        <v>15</v>
      </c>
      <c r="J11" s="99">
        <f t="shared" si="3"/>
        <v>0.625</v>
      </c>
      <c r="K11" s="28">
        <v>15</v>
      </c>
      <c r="L11" s="99">
        <f t="shared" si="4"/>
        <v>0.75</v>
      </c>
      <c r="M11" s="26"/>
      <c r="N11" s="99"/>
      <c r="O11" s="99">
        <f t="shared" si="5"/>
        <v>0.59499999999999997</v>
      </c>
    </row>
    <row r="12" spans="1:15" s="27" customFormat="1" ht="24.95" customHeight="1">
      <c r="A12" s="23">
        <v>7</v>
      </c>
      <c r="B12" s="32" t="s">
        <v>255</v>
      </c>
      <c r="C12" s="28">
        <v>16</v>
      </c>
      <c r="D12" s="99">
        <f t="shared" si="0"/>
        <v>0.61538461538461542</v>
      </c>
      <c r="E12" s="28">
        <v>18</v>
      </c>
      <c r="F12" s="99">
        <f t="shared" si="1"/>
        <v>0.9</v>
      </c>
      <c r="G12" s="28">
        <v>16</v>
      </c>
      <c r="H12" s="99">
        <f t="shared" si="2"/>
        <v>0.8</v>
      </c>
      <c r="I12" s="28">
        <v>11</v>
      </c>
      <c r="J12" s="99">
        <f t="shared" si="3"/>
        <v>0.45833333333333331</v>
      </c>
      <c r="K12" s="28">
        <v>11</v>
      </c>
      <c r="L12" s="99">
        <f t="shared" si="4"/>
        <v>0.55000000000000004</v>
      </c>
      <c r="M12" s="26"/>
      <c r="N12" s="99"/>
      <c r="O12" s="99">
        <f t="shared" si="5"/>
        <v>0.66474358974358982</v>
      </c>
    </row>
    <row r="13" spans="1:15" s="27" customFormat="1" ht="24.95" customHeight="1">
      <c r="A13" s="23">
        <v>8</v>
      </c>
      <c r="B13" s="32" t="s">
        <v>256</v>
      </c>
      <c r="C13" s="28">
        <v>5</v>
      </c>
      <c r="D13" s="99">
        <f t="shared" si="0"/>
        <v>0.19230769230769232</v>
      </c>
      <c r="E13" s="28">
        <v>6</v>
      </c>
      <c r="F13" s="99">
        <f t="shared" si="1"/>
        <v>0.3</v>
      </c>
      <c r="G13" s="28">
        <v>5</v>
      </c>
      <c r="H13" s="99">
        <f t="shared" si="2"/>
        <v>0.25</v>
      </c>
      <c r="I13" s="28">
        <v>10</v>
      </c>
      <c r="J13" s="99">
        <f t="shared" si="3"/>
        <v>0.41666666666666669</v>
      </c>
      <c r="K13" s="28">
        <v>7</v>
      </c>
      <c r="L13" s="99">
        <f t="shared" si="4"/>
        <v>0.35</v>
      </c>
      <c r="M13" s="26"/>
      <c r="N13" s="99"/>
      <c r="O13" s="99">
        <f t="shared" si="5"/>
        <v>0.3017948717948718</v>
      </c>
    </row>
    <row r="14" spans="1:15" s="27" customFormat="1" ht="24.95" customHeight="1">
      <c r="A14" s="23">
        <v>9</v>
      </c>
      <c r="B14" s="32" t="s">
        <v>257</v>
      </c>
      <c r="C14" s="28">
        <v>12</v>
      </c>
      <c r="D14" s="99">
        <f t="shared" si="0"/>
        <v>0.46153846153846156</v>
      </c>
      <c r="E14" s="28">
        <v>11</v>
      </c>
      <c r="F14" s="99">
        <f t="shared" si="1"/>
        <v>0.55000000000000004</v>
      </c>
      <c r="G14" s="28">
        <v>13</v>
      </c>
      <c r="H14" s="99">
        <f t="shared" si="2"/>
        <v>0.65</v>
      </c>
      <c r="I14" s="28">
        <v>13</v>
      </c>
      <c r="J14" s="99">
        <f t="shared" si="3"/>
        <v>0.54166666666666663</v>
      </c>
      <c r="K14" s="28">
        <v>10</v>
      </c>
      <c r="L14" s="99">
        <f t="shared" si="4"/>
        <v>0.5</v>
      </c>
      <c r="M14" s="26"/>
      <c r="N14" s="99"/>
      <c r="O14" s="99">
        <f t="shared" si="5"/>
        <v>0.54064102564102556</v>
      </c>
    </row>
    <row r="15" spans="1:15" s="27" customFormat="1" ht="24.95" customHeight="1">
      <c r="A15" s="23">
        <v>10</v>
      </c>
      <c r="B15" s="32" t="s">
        <v>258</v>
      </c>
      <c r="C15" s="28">
        <v>17</v>
      </c>
      <c r="D15" s="99">
        <f t="shared" si="0"/>
        <v>0.65384615384615385</v>
      </c>
      <c r="E15" s="28">
        <v>12</v>
      </c>
      <c r="F15" s="99">
        <f t="shared" si="1"/>
        <v>0.6</v>
      </c>
      <c r="G15" s="28">
        <v>15</v>
      </c>
      <c r="H15" s="99">
        <f t="shared" si="2"/>
        <v>0.75</v>
      </c>
      <c r="I15" s="28">
        <v>17</v>
      </c>
      <c r="J15" s="99">
        <f t="shared" si="3"/>
        <v>0.70833333333333337</v>
      </c>
      <c r="K15" s="28">
        <v>12</v>
      </c>
      <c r="L15" s="99">
        <f t="shared" si="4"/>
        <v>0.6</v>
      </c>
      <c r="M15" s="26"/>
      <c r="N15" s="99"/>
      <c r="O15" s="99">
        <f t="shared" si="5"/>
        <v>0.66243589743589748</v>
      </c>
    </row>
    <row r="16" spans="1:15" s="27" customFormat="1" ht="24.95" customHeight="1">
      <c r="A16" s="23">
        <v>11</v>
      </c>
      <c r="B16" s="32" t="s">
        <v>259</v>
      </c>
      <c r="C16" s="28">
        <v>13</v>
      </c>
      <c r="D16" s="99">
        <f t="shared" si="0"/>
        <v>0.5</v>
      </c>
      <c r="E16" s="28">
        <v>10</v>
      </c>
      <c r="F16" s="99">
        <f t="shared" si="1"/>
        <v>0.5</v>
      </c>
      <c r="G16" s="28">
        <v>13</v>
      </c>
      <c r="H16" s="99">
        <f t="shared" si="2"/>
        <v>0.65</v>
      </c>
      <c r="I16" s="28">
        <v>14</v>
      </c>
      <c r="J16" s="99">
        <f t="shared" si="3"/>
        <v>0.58333333333333337</v>
      </c>
      <c r="K16" s="28">
        <v>12</v>
      </c>
      <c r="L16" s="99">
        <f t="shared" si="4"/>
        <v>0.6</v>
      </c>
      <c r="M16" s="26"/>
      <c r="N16" s="99"/>
      <c r="O16" s="99">
        <f t="shared" si="5"/>
        <v>0.56666666666666665</v>
      </c>
    </row>
    <row r="17" spans="1:15" s="27" customFormat="1" ht="24.95" customHeight="1">
      <c r="A17" s="23">
        <v>12</v>
      </c>
      <c r="B17" s="32" t="s">
        <v>260</v>
      </c>
      <c r="C17" s="28">
        <v>14</v>
      </c>
      <c r="D17" s="99">
        <f t="shared" si="0"/>
        <v>0.53846153846153844</v>
      </c>
      <c r="E17" s="28">
        <v>14</v>
      </c>
      <c r="F17" s="99">
        <f t="shared" si="1"/>
        <v>0.7</v>
      </c>
      <c r="G17" s="28">
        <v>15</v>
      </c>
      <c r="H17" s="99">
        <f t="shared" si="2"/>
        <v>0.75</v>
      </c>
      <c r="I17" s="28">
        <v>15</v>
      </c>
      <c r="J17" s="99">
        <f t="shared" si="3"/>
        <v>0.625</v>
      </c>
      <c r="K17" s="28">
        <v>10</v>
      </c>
      <c r="L17" s="99">
        <f t="shared" si="4"/>
        <v>0.5</v>
      </c>
      <c r="M17" s="26"/>
      <c r="N17" s="99"/>
      <c r="O17" s="99">
        <f t="shared" si="5"/>
        <v>0.62269230769230766</v>
      </c>
    </row>
    <row r="18" spans="1:15" s="27" customFormat="1" ht="24.95" customHeight="1">
      <c r="A18" s="23">
        <v>13</v>
      </c>
      <c r="B18" s="32" t="s">
        <v>261</v>
      </c>
      <c r="C18" s="28">
        <v>14</v>
      </c>
      <c r="D18" s="99">
        <f t="shared" si="0"/>
        <v>0.53846153846153844</v>
      </c>
      <c r="E18" s="28">
        <v>15</v>
      </c>
      <c r="F18" s="99">
        <f t="shared" si="1"/>
        <v>0.75</v>
      </c>
      <c r="G18" s="28">
        <v>14</v>
      </c>
      <c r="H18" s="99">
        <f t="shared" si="2"/>
        <v>0.7</v>
      </c>
      <c r="I18" s="28">
        <v>18</v>
      </c>
      <c r="J18" s="99">
        <f t="shared" si="3"/>
        <v>0.75</v>
      </c>
      <c r="K18" s="28">
        <v>14</v>
      </c>
      <c r="L18" s="99">
        <f t="shared" si="4"/>
        <v>0.7</v>
      </c>
      <c r="M18" s="26"/>
      <c r="N18" s="99"/>
      <c r="O18" s="99">
        <f t="shared" si="5"/>
        <v>0.68769230769230771</v>
      </c>
    </row>
    <row r="19" spans="1:15" s="27" customFormat="1" ht="24.95" customHeight="1">
      <c r="A19" s="23">
        <v>14</v>
      </c>
      <c r="B19" s="32" t="s">
        <v>262</v>
      </c>
      <c r="C19" s="28">
        <v>6</v>
      </c>
      <c r="D19" s="99">
        <f t="shared" si="0"/>
        <v>0.23076923076923078</v>
      </c>
      <c r="E19" s="28">
        <v>6</v>
      </c>
      <c r="F19" s="99">
        <f t="shared" si="1"/>
        <v>0.3</v>
      </c>
      <c r="G19" s="28">
        <v>12</v>
      </c>
      <c r="H19" s="99">
        <f t="shared" si="2"/>
        <v>0.6</v>
      </c>
      <c r="I19" s="28">
        <v>15</v>
      </c>
      <c r="J19" s="99">
        <f t="shared" si="3"/>
        <v>0.625</v>
      </c>
      <c r="K19" s="28">
        <v>11</v>
      </c>
      <c r="L19" s="99">
        <f t="shared" si="4"/>
        <v>0.55000000000000004</v>
      </c>
      <c r="M19" s="26"/>
      <c r="N19" s="99"/>
      <c r="O19" s="99">
        <f t="shared" si="5"/>
        <v>0.46115384615384619</v>
      </c>
    </row>
    <row r="20" spans="1:15" s="27" customFormat="1" ht="24.95" customHeight="1">
      <c r="A20" s="23">
        <v>15</v>
      </c>
      <c r="B20" s="32" t="s">
        <v>263</v>
      </c>
      <c r="C20" s="28">
        <v>17</v>
      </c>
      <c r="D20" s="99">
        <f t="shared" si="0"/>
        <v>0.65384615384615385</v>
      </c>
      <c r="E20" s="28">
        <v>17</v>
      </c>
      <c r="F20" s="99">
        <f t="shared" si="1"/>
        <v>0.85</v>
      </c>
      <c r="G20" s="28">
        <v>17</v>
      </c>
      <c r="H20" s="99">
        <f t="shared" si="2"/>
        <v>0.85</v>
      </c>
      <c r="I20" s="28">
        <v>12</v>
      </c>
      <c r="J20" s="99">
        <f t="shared" si="3"/>
        <v>0.5</v>
      </c>
      <c r="K20" s="28">
        <v>10</v>
      </c>
      <c r="L20" s="99">
        <f t="shared" si="4"/>
        <v>0.5</v>
      </c>
      <c r="M20" s="26"/>
      <c r="N20" s="99"/>
      <c r="O20" s="99">
        <f t="shared" si="5"/>
        <v>0.67076923076923078</v>
      </c>
    </row>
    <row r="21" spans="1:15" s="27" customFormat="1" ht="24.95" customHeight="1">
      <c r="A21" s="23">
        <v>16</v>
      </c>
      <c r="B21" s="32" t="s">
        <v>264</v>
      </c>
      <c r="C21" s="28">
        <v>13</v>
      </c>
      <c r="D21" s="99">
        <f t="shared" si="0"/>
        <v>0.5</v>
      </c>
      <c r="E21" s="28">
        <v>14</v>
      </c>
      <c r="F21" s="99">
        <f t="shared" si="1"/>
        <v>0.7</v>
      </c>
      <c r="G21" s="28">
        <v>15</v>
      </c>
      <c r="H21" s="99">
        <f t="shared" si="2"/>
        <v>0.75</v>
      </c>
      <c r="I21" s="28">
        <v>11</v>
      </c>
      <c r="J21" s="99">
        <f t="shared" si="3"/>
        <v>0.45833333333333331</v>
      </c>
      <c r="K21" s="28">
        <v>9</v>
      </c>
      <c r="L21" s="99">
        <f t="shared" si="4"/>
        <v>0.45</v>
      </c>
      <c r="M21" s="26"/>
      <c r="N21" s="99"/>
      <c r="O21" s="99">
        <f t="shared" si="5"/>
        <v>0.57166666666666666</v>
      </c>
    </row>
    <row r="22" spans="1:15" s="27" customFormat="1" ht="24.95" customHeight="1">
      <c r="A22" s="23">
        <v>17</v>
      </c>
      <c r="B22" s="32" t="s">
        <v>265</v>
      </c>
      <c r="C22" s="28">
        <v>7</v>
      </c>
      <c r="D22" s="99">
        <f t="shared" si="0"/>
        <v>0.26923076923076922</v>
      </c>
      <c r="E22" s="28">
        <v>4</v>
      </c>
      <c r="F22" s="99">
        <f t="shared" si="1"/>
        <v>0.2</v>
      </c>
      <c r="G22" s="28">
        <v>7</v>
      </c>
      <c r="H22" s="99">
        <f t="shared" si="2"/>
        <v>0.35</v>
      </c>
      <c r="I22" s="28">
        <v>8</v>
      </c>
      <c r="J22" s="99">
        <f t="shared" si="3"/>
        <v>0.33333333333333331</v>
      </c>
      <c r="K22" s="28">
        <v>4</v>
      </c>
      <c r="L22" s="99">
        <f t="shared" si="4"/>
        <v>0.2</v>
      </c>
      <c r="M22" s="26"/>
      <c r="N22" s="99"/>
      <c r="O22" s="99">
        <f t="shared" si="5"/>
        <v>0.2705128205128205</v>
      </c>
    </row>
    <row r="23" spans="1:15" s="27" customFormat="1" ht="24.95" customHeight="1">
      <c r="A23" s="23">
        <v>18</v>
      </c>
      <c r="B23" s="32" t="s">
        <v>266</v>
      </c>
      <c r="C23" s="28">
        <v>15</v>
      </c>
      <c r="D23" s="99">
        <f t="shared" si="0"/>
        <v>0.57692307692307687</v>
      </c>
      <c r="E23" s="28">
        <v>12</v>
      </c>
      <c r="F23" s="99">
        <f t="shared" si="1"/>
        <v>0.6</v>
      </c>
      <c r="G23" s="28">
        <v>14</v>
      </c>
      <c r="H23" s="99">
        <f t="shared" si="2"/>
        <v>0.7</v>
      </c>
      <c r="I23" s="28">
        <v>13</v>
      </c>
      <c r="J23" s="99">
        <f t="shared" si="3"/>
        <v>0.54166666666666663</v>
      </c>
      <c r="K23" s="28">
        <v>10</v>
      </c>
      <c r="L23" s="99">
        <f t="shared" si="4"/>
        <v>0.5</v>
      </c>
      <c r="M23" s="26"/>
      <c r="N23" s="99"/>
      <c r="O23" s="99">
        <f t="shared" si="5"/>
        <v>0.58371794871794869</v>
      </c>
    </row>
    <row r="24" spans="1:15" s="30" customFormat="1" ht="24.95" customHeight="1">
      <c r="A24" s="23">
        <v>19</v>
      </c>
      <c r="B24" s="32" t="s">
        <v>267</v>
      </c>
      <c r="C24" s="28">
        <v>19</v>
      </c>
      <c r="D24" s="99">
        <f t="shared" si="0"/>
        <v>0.73076923076923073</v>
      </c>
      <c r="E24" s="28">
        <v>19</v>
      </c>
      <c r="F24" s="99">
        <f t="shared" si="1"/>
        <v>0.95</v>
      </c>
      <c r="G24" s="23">
        <v>18</v>
      </c>
      <c r="H24" s="99">
        <f t="shared" si="2"/>
        <v>0.9</v>
      </c>
      <c r="I24" s="23">
        <v>16</v>
      </c>
      <c r="J24" s="99">
        <f t="shared" si="3"/>
        <v>0.66666666666666663</v>
      </c>
      <c r="K24" s="23">
        <v>14</v>
      </c>
      <c r="L24" s="99">
        <f t="shared" si="4"/>
        <v>0.7</v>
      </c>
      <c r="M24" s="23"/>
      <c r="N24" s="99"/>
      <c r="O24" s="99">
        <f t="shared" si="5"/>
        <v>0.78948717948717939</v>
      </c>
    </row>
    <row r="25" spans="1:15" s="27" customFormat="1" ht="24.95" customHeight="1">
      <c r="A25" s="23">
        <v>20</v>
      </c>
      <c r="B25" s="32" t="s">
        <v>268</v>
      </c>
      <c r="C25" s="25">
        <v>16</v>
      </c>
      <c r="D25" s="99">
        <f t="shared" si="0"/>
        <v>0.61538461538461542</v>
      </c>
      <c r="E25" s="25">
        <v>15</v>
      </c>
      <c r="F25" s="99">
        <f t="shared" si="1"/>
        <v>0.75</v>
      </c>
      <c r="G25" s="28">
        <v>14</v>
      </c>
      <c r="H25" s="99">
        <f t="shared" si="2"/>
        <v>0.7</v>
      </c>
      <c r="I25" s="28">
        <v>13</v>
      </c>
      <c r="J25" s="99">
        <f t="shared" si="3"/>
        <v>0.54166666666666663</v>
      </c>
      <c r="K25" s="28">
        <v>10</v>
      </c>
      <c r="L25" s="99">
        <f t="shared" si="4"/>
        <v>0.5</v>
      </c>
      <c r="M25" s="26"/>
      <c r="N25" s="99"/>
      <c r="O25" s="99">
        <f t="shared" si="5"/>
        <v>0.62141025641025638</v>
      </c>
    </row>
    <row r="26" spans="1:15" s="27" customFormat="1" ht="24.95" customHeight="1">
      <c r="A26" s="23">
        <v>21</v>
      </c>
      <c r="B26" s="32" t="s">
        <v>269</v>
      </c>
      <c r="C26" s="28">
        <v>11</v>
      </c>
      <c r="D26" s="99">
        <f t="shared" si="0"/>
        <v>0.42307692307692307</v>
      </c>
      <c r="E26" s="28">
        <v>10</v>
      </c>
      <c r="F26" s="99">
        <f t="shared" si="1"/>
        <v>0.5</v>
      </c>
      <c r="G26" s="28">
        <v>11</v>
      </c>
      <c r="H26" s="99">
        <f t="shared" si="2"/>
        <v>0.55000000000000004</v>
      </c>
      <c r="I26" s="28">
        <v>8</v>
      </c>
      <c r="J26" s="99">
        <f t="shared" si="3"/>
        <v>0.33333333333333331</v>
      </c>
      <c r="K26" s="28">
        <v>6</v>
      </c>
      <c r="L26" s="99">
        <f t="shared" si="4"/>
        <v>0.3</v>
      </c>
      <c r="M26" s="26"/>
      <c r="N26" s="99"/>
      <c r="O26" s="99">
        <f t="shared" si="5"/>
        <v>0.42128205128205132</v>
      </c>
    </row>
    <row r="27" spans="1:15" s="27" customFormat="1" ht="24.95" customHeight="1">
      <c r="A27" s="23">
        <v>22</v>
      </c>
      <c r="B27" s="32" t="s">
        <v>270</v>
      </c>
      <c r="C27" s="28">
        <v>11</v>
      </c>
      <c r="D27" s="99">
        <f t="shared" si="0"/>
        <v>0.42307692307692307</v>
      </c>
      <c r="E27" s="28">
        <v>11</v>
      </c>
      <c r="F27" s="99">
        <f t="shared" si="1"/>
        <v>0.55000000000000004</v>
      </c>
      <c r="G27" s="28">
        <v>11</v>
      </c>
      <c r="H27" s="99">
        <f t="shared" si="2"/>
        <v>0.55000000000000004</v>
      </c>
      <c r="I27" s="28">
        <v>15</v>
      </c>
      <c r="J27" s="99">
        <f t="shared" si="3"/>
        <v>0.625</v>
      </c>
      <c r="K27" s="28">
        <v>12</v>
      </c>
      <c r="L27" s="99">
        <f t="shared" si="4"/>
        <v>0.6</v>
      </c>
      <c r="M27" s="26"/>
      <c r="N27" s="99"/>
      <c r="O27" s="99">
        <f t="shared" si="5"/>
        <v>0.54961538461538462</v>
      </c>
    </row>
    <row r="28" spans="1:15" s="27" customFormat="1" ht="24.95" customHeight="1">
      <c r="A28" s="23">
        <v>23</v>
      </c>
      <c r="B28" s="32" t="s">
        <v>271</v>
      </c>
      <c r="C28" s="28">
        <v>9</v>
      </c>
      <c r="D28" s="99">
        <f t="shared" si="0"/>
        <v>0.34615384615384615</v>
      </c>
      <c r="E28" s="28">
        <v>8</v>
      </c>
      <c r="F28" s="99">
        <f t="shared" si="1"/>
        <v>0.4</v>
      </c>
      <c r="G28" s="28">
        <v>9</v>
      </c>
      <c r="H28" s="99">
        <f t="shared" si="2"/>
        <v>0.45</v>
      </c>
      <c r="I28" s="28">
        <v>13</v>
      </c>
      <c r="J28" s="99">
        <f t="shared" si="3"/>
        <v>0.54166666666666663</v>
      </c>
      <c r="K28" s="28">
        <v>11</v>
      </c>
      <c r="L28" s="99">
        <f t="shared" si="4"/>
        <v>0.55000000000000004</v>
      </c>
      <c r="M28" s="26"/>
      <c r="N28" s="99"/>
      <c r="O28" s="99">
        <f t="shared" si="5"/>
        <v>0.45756410256410263</v>
      </c>
    </row>
    <row r="29" spans="1:15" s="27" customFormat="1" ht="24.95" customHeight="1">
      <c r="A29" s="23">
        <v>24</v>
      </c>
      <c r="B29" s="32" t="s">
        <v>272</v>
      </c>
      <c r="C29" s="28">
        <v>13</v>
      </c>
      <c r="D29" s="99">
        <f t="shared" si="0"/>
        <v>0.5</v>
      </c>
      <c r="E29" s="28">
        <v>12</v>
      </c>
      <c r="F29" s="99">
        <f t="shared" si="1"/>
        <v>0.6</v>
      </c>
      <c r="G29" s="28">
        <v>15</v>
      </c>
      <c r="H29" s="99">
        <f t="shared" si="2"/>
        <v>0.75</v>
      </c>
      <c r="I29" s="28">
        <v>12</v>
      </c>
      <c r="J29" s="99">
        <f t="shared" si="3"/>
        <v>0.5</v>
      </c>
      <c r="K29" s="28">
        <v>9</v>
      </c>
      <c r="L29" s="99">
        <f t="shared" si="4"/>
        <v>0.45</v>
      </c>
      <c r="M29" s="26"/>
      <c r="N29" s="99"/>
      <c r="O29" s="99">
        <f t="shared" si="5"/>
        <v>0.56000000000000005</v>
      </c>
    </row>
    <row r="30" spans="1:15" s="27" customFormat="1" ht="24.95" customHeight="1">
      <c r="A30" s="23">
        <v>25</v>
      </c>
      <c r="B30" s="32" t="s">
        <v>273</v>
      </c>
      <c r="C30" s="28">
        <v>16</v>
      </c>
      <c r="D30" s="99">
        <f t="shared" si="0"/>
        <v>0.61538461538461542</v>
      </c>
      <c r="E30" s="28">
        <v>9</v>
      </c>
      <c r="F30" s="99">
        <f t="shared" si="1"/>
        <v>0.45</v>
      </c>
      <c r="G30" s="28">
        <v>14</v>
      </c>
      <c r="H30" s="99">
        <f t="shared" si="2"/>
        <v>0.7</v>
      </c>
      <c r="I30" s="28">
        <v>13</v>
      </c>
      <c r="J30" s="99">
        <f t="shared" si="3"/>
        <v>0.54166666666666663</v>
      </c>
      <c r="K30" s="28">
        <v>8</v>
      </c>
      <c r="L30" s="99">
        <f t="shared" si="4"/>
        <v>0.4</v>
      </c>
      <c r="M30" s="26"/>
      <c r="N30" s="99"/>
      <c r="O30" s="99">
        <f t="shared" si="5"/>
        <v>0.54141025641025631</v>
      </c>
    </row>
    <row r="31" spans="1:15" s="27" customFormat="1" ht="24.95" customHeight="1">
      <c r="A31" s="23">
        <v>26</v>
      </c>
      <c r="B31" s="32" t="s">
        <v>274</v>
      </c>
      <c r="C31" s="28">
        <v>20</v>
      </c>
      <c r="D31" s="99">
        <f t="shared" si="0"/>
        <v>0.76923076923076927</v>
      </c>
      <c r="E31" s="28">
        <v>19</v>
      </c>
      <c r="F31" s="99">
        <f t="shared" si="1"/>
        <v>0.95</v>
      </c>
      <c r="G31" s="28">
        <v>19</v>
      </c>
      <c r="H31" s="99">
        <f t="shared" si="2"/>
        <v>0.95</v>
      </c>
      <c r="I31" s="28">
        <v>20</v>
      </c>
      <c r="J31" s="99">
        <f t="shared" si="3"/>
        <v>0.83333333333333337</v>
      </c>
      <c r="K31" s="28">
        <v>18</v>
      </c>
      <c r="L31" s="99">
        <f t="shared" si="4"/>
        <v>0.9</v>
      </c>
      <c r="M31" s="26"/>
      <c r="N31" s="99"/>
      <c r="O31" s="99">
        <f t="shared" si="5"/>
        <v>0.88051282051282054</v>
      </c>
    </row>
    <row r="32" spans="1:15" s="27" customFormat="1" ht="24.95" customHeight="1">
      <c r="A32" s="23">
        <v>27</v>
      </c>
      <c r="B32" s="32" t="s">
        <v>275</v>
      </c>
      <c r="C32" s="28">
        <v>14</v>
      </c>
      <c r="D32" s="99">
        <f t="shared" si="0"/>
        <v>0.53846153846153844</v>
      </c>
      <c r="E32" s="28">
        <v>15</v>
      </c>
      <c r="F32" s="99">
        <f t="shared" si="1"/>
        <v>0.75</v>
      </c>
      <c r="G32" s="28">
        <v>14</v>
      </c>
      <c r="H32" s="99">
        <f t="shared" si="2"/>
        <v>0.7</v>
      </c>
      <c r="I32" s="28">
        <v>12</v>
      </c>
      <c r="J32" s="99">
        <f t="shared" si="3"/>
        <v>0.5</v>
      </c>
      <c r="K32" s="28">
        <v>11</v>
      </c>
      <c r="L32" s="99">
        <f t="shared" si="4"/>
        <v>0.55000000000000004</v>
      </c>
      <c r="M32" s="26"/>
      <c r="N32" s="99"/>
      <c r="O32" s="99">
        <f t="shared" si="5"/>
        <v>0.60769230769230764</v>
      </c>
    </row>
    <row r="33" spans="1:15" s="27" customFormat="1" ht="24.95" customHeight="1">
      <c r="A33" s="23">
        <v>28</v>
      </c>
      <c r="B33" s="32" t="s">
        <v>276</v>
      </c>
      <c r="C33" s="28">
        <v>8</v>
      </c>
      <c r="D33" s="99">
        <f t="shared" si="0"/>
        <v>0.30769230769230771</v>
      </c>
      <c r="E33" s="28">
        <v>10</v>
      </c>
      <c r="F33" s="99">
        <f t="shared" si="1"/>
        <v>0.5</v>
      </c>
      <c r="G33" s="28">
        <v>9</v>
      </c>
      <c r="H33" s="99">
        <f t="shared" si="2"/>
        <v>0.45</v>
      </c>
      <c r="I33" s="28">
        <v>10</v>
      </c>
      <c r="J33" s="99">
        <f t="shared" si="3"/>
        <v>0.41666666666666669</v>
      </c>
      <c r="K33" s="28">
        <v>7</v>
      </c>
      <c r="L33" s="99">
        <f t="shared" si="4"/>
        <v>0.35</v>
      </c>
      <c r="M33" s="26"/>
      <c r="N33" s="99"/>
      <c r="O33" s="99">
        <f t="shared" si="5"/>
        <v>0.40487179487179487</v>
      </c>
    </row>
    <row r="34" spans="1:15" s="27" customFormat="1" ht="24.95" customHeight="1">
      <c r="A34" s="23">
        <v>29</v>
      </c>
      <c r="B34" s="32" t="s">
        <v>277</v>
      </c>
      <c r="C34" s="28">
        <v>15</v>
      </c>
      <c r="D34" s="99">
        <f t="shared" si="0"/>
        <v>0.57692307692307687</v>
      </c>
      <c r="E34" s="28">
        <v>16</v>
      </c>
      <c r="F34" s="99">
        <f t="shared" si="1"/>
        <v>0.8</v>
      </c>
      <c r="G34" s="28">
        <v>15</v>
      </c>
      <c r="H34" s="99">
        <f t="shared" si="2"/>
        <v>0.75</v>
      </c>
      <c r="I34" s="28">
        <v>14</v>
      </c>
      <c r="J34" s="99">
        <f t="shared" si="3"/>
        <v>0.58333333333333337</v>
      </c>
      <c r="K34" s="28">
        <v>13</v>
      </c>
      <c r="L34" s="99">
        <f t="shared" si="4"/>
        <v>0.65</v>
      </c>
      <c r="M34" s="26"/>
      <c r="N34" s="99"/>
      <c r="O34" s="99">
        <f t="shared" si="5"/>
        <v>0.67205128205128206</v>
      </c>
    </row>
    <row r="35" spans="1:15" s="27" customFormat="1" ht="24.95" customHeight="1">
      <c r="A35" s="23">
        <v>30</v>
      </c>
      <c r="B35" s="32" t="s">
        <v>278</v>
      </c>
      <c r="C35" s="28">
        <v>11</v>
      </c>
      <c r="D35" s="99">
        <f t="shared" si="0"/>
        <v>0.42307692307692307</v>
      </c>
      <c r="E35" s="28">
        <v>11</v>
      </c>
      <c r="F35" s="99">
        <f t="shared" si="1"/>
        <v>0.55000000000000004</v>
      </c>
      <c r="G35" s="28">
        <v>15</v>
      </c>
      <c r="H35" s="99">
        <f t="shared" si="2"/>
        <v>0.75</v>
      </c>
      <c r="I35" s="28">
        <v>8</v>
      </c>
      <c r="J35" s="99">
        <f t="shared" si="3"/>
        <v>0.33333333333333331</v>
      </c>
      <c r="K35" s="28">
        <v>7</v>
      </c>
      <c r="L35" s="99">
        <f t="shared" si="4"/>
        <v>0.35</v>
      </c>
      <c r="M35" s="26"/>
      <c r="N35" s="99"/>
      <c r="O35" s="99">
        <f t="shared" si="5"/>
        <v>0.48128205128205137</v>
      </c>
    </row>
    <row r="36" spans="1:15" s="27" customFormat="1" ht="24.95" customHeight="1">
      <c r="A36" s="23">
        <v>31</v>
      </c>
      <c r="B36" s="32" t="s">
        <v>279</v>
      </c>
      <c r="C36" s="28">
        <v>12</v>
      </c>
      <c r="D36" s="99">
        <f t="shared" si="0"/>
        <v>0.46153846153846156</v>
      </c>
      <c r="E36" s="28">
        <v>12</v>
      </c>
      <c r="F36" s="99">
        <f t="shared" si="1"/>
        <v>0.6</v>
      </c>
      <c r="G36" s="28">
        <v>12</v>
      </c>
      <c r="H36" s="99">
        <f t="shared" si="2"/>
        <v>0.6</v>
      </c>
      <c r="I36" s="28">
        <v>9</v>
      </c>
      <c r="J36" s="99">
        <f t="shared" si="3"/>
        <v>0.375</v>
      </c>
      <c r="K36" s="28">
        <v>8</v>
      </c>
      <c r="L36" s="99">
        <f t="shared" si="4"/>
        <v>0.4</v>
      </c>
      <c r="M36" s="26"/>
      <c r="N36" s="99"/>
      <c r="O36" s="99">
        <f t="shared" si="5"/>
        <v>0.48730769230769228</v>
      </c>
    </row>
    <row r="37" spans="1:15" s="27" customFormat="1" ht="24.95" customHeight="1">
      <c r="A37" s="23">
        <v>32</v>
      </c>
      <c r="B37" s="32" t="s">
        <v>280</v>
      </c>
      <c r="C37" s="28">
        <v>12</v>
      </c>
      <c r="D37" s="99">
        <f t="shared" si="0"/>
        <v>0.46153846153846156</v>
      </c>
      <c r="E37" s="28">
        <v>11</v>
      </c>
      <c r="F37" s="99">
        <f t="shared" si="1"/>
        <v>0.55000000000000004</v>
      </c>
      <c r="G37" s="28">
        <v>10</v>
      </c>
      <c r="H37" s="99">
        <f t="shared" si="2"/>
        <v>0.5</v>
      </c>
      <c r="I37" s="28">
        <v>9</v>
      </c>
      <c r="J37" s="99">
        <f t="shared" si="3"/>
        <v>0.375</v>
      </c>
      <c r="K37" s="28">
        <v>6</v>
      </c>
      <c r="L37" s="99">
        <f t="shared" si="4"/>
        <v>0.3</v>
      </c>
      <c r="M37" s="26"/>
      <c r="N37" s="99"/>
      <c r="O37" s="99">
        <f t="shared" si="5"/>
        <v>0.43730769230769229</v>
      </c>
    </row>
    <row r="38" spans="1:15" s="27" customFormat="1" ht="24.95" customHeight="1">
      <c r="A38" s="23">
        <v>33</v>
      </c>
      <c r="B38" s="32" t="s">
        <v>281</v>
      </c>
      <c r="C38" s="28">
        <v>18</v>
      </c>
      <c r="D38" s="99">
        <f t="shared" si="0"/>
        <v>0.69230769230769229</v>
      </c>
      <c r="E38" s="28">
        <v>19</v>
      </c>
      <c r="F38" s="99">
        <f t="shared" si="1"/>
        <v>0.95</v>
      </c>
      <c r="G38" s="28">
        <v>17</v>
      </c>
      <c r="H38" s="99">
        <f t="shared" si="2"/>
        <v>0.85</v>
      </c>
      <c r="I38" s="28">
        <v>16</v>
      </c>
      <c r="J38" s="99">
        <f t="shared" si="3"/>
        <v>0.66666666666666663</v>
      </c>
      <c r="K38" s="28">
        <v>15</v>
      </c>
      <c r="L38" s="99">
        <f t="shared" si="4"/>
        <v>0.75</v>
      </c>
      <c r="M38" s="26"/>
      <c r="N38" s="99"/>
      <c r="O38" s="99">
        <f t="shared" si="5"/>
        <v>0.78179487179487173</v>
      </c>
    </row>
    <row r="39" spans="1:15" s="27" customFormat="1" ht="24.95" customHeight="1">
      <c r="A39" s="23">
        <v>34</v>
      </c>
      <c r="B39" s="32" t="s">
        <v>282</v>
      </c>
      <c r="C39" s="28">
        <v>17</v>
      </c>
      <c r="D39" s="99">
        <f t="shared" si="0"/>
        <v>0.65384615384615385</v>
      </c>
      <c r="E39" s="28">
        <v>13</v>
      </c>
      <c r="F39" s="99">
        <f t="shared" si="1"/>
        <v>0.65</v>
      </c>
      <c r="G39" s="28">
        <v>14</v>
      </c>
      <c r="H39" s="99">
        <f t="shared" si="2"/>
        <v>0.7</v>
      </c>
      <c r="I39" s="28">
        <v>13</v>
      </c>
      <c r="J39" s="99">
        <f t="shared" si="3"/>
        <v>0.54166666666666663</v>
      </c>
      <c r="K39" s="28">
        <v>10</v>
      </c>
      <c r="L39" s="99">
        <f t="shared" si="4"/>
        <v>0.5</v>
      </c>
      <c r="M39" s="26"/>
      <c r="N39" s="99"/>
      <c r="O39" s="99">
        <f t="shared" si="5"/>
        <v>0.60910256410256403</v>
      </c>
    </row>
    <row r="40" spans="1:15" s="27" customFormat="1" ht="24.95" customHeight="1">
      <c r="A40" s="23">
        <v>35</v>
      </c>
      <c r="B40" s="32" t="s">
        <v>283</v>
      </c>
      <c r="C40" s="28">
        <v>17</v>
      </c>
      <c r="D40" s="99">
        <f t="shared" si="0"/>
        <v>0.65384615384615385</v>
      </c>
      <c r="E40" s="28">
        <v>16</v>
      </c>
      <c r="F40" s="99">
        <f t="shared" si="1"/>
        <v>0.8</v>
      </c>
      <c r="G40" s="28">
        <v>15</v>
      </c>
      <c r="H40" s="99">
        <f t="shared" si="2"/>
        <v>0.75</v>
      </c>
      <c r="I40" s="28">
        <v>17</v>
      </c>
      <c r="J40" s="99">
        <f t="shared" si="3"/>
        <v>0.70833333333333337</v>
      </c>
      <c r="K40" s="28">
        <v>13</v>
      </c>
      <c r="L40" s="99">
        <f t="shared" si="4"/>
        <v>0.65</v>
      </c>
      <c r="M40" s="26"/>
      <c r="N40" s="99"/>
      <c r="O40" s="99">
        <f t="shared" si="5"/>
        <v>0.71243589743589752</v>
      </c>
    </row>
    <row r="41" spans="1:15" s="27" customFormat="1" ht="24.95" customHeight="1">
      <c r="A41" s="23">
        <v>36</v>
      </c>
      <c r="B41" s="24" t="s">
        <v>423</v>
      </c>
      <c r="C41" s="28">
        <v>14</v>
      </c>
      <c r="D41" s="99">
        <f t="shared" si="0"/>
        <v>0.53846153846153844</v>
      </c>
      <c r="E41" s="28">
        <v>15</v>
      </c>
      <c r="F41" s="99">
        <f t="shared" si="1"/>
        <v>0.75</v>
      </c>
      <c r="G41" s="28">
        <v>14</v>
      </c>
      <c r="H41" s="99">
        <f t="shared" si="2"/>
        <v>0.7</v>
      </c>
      <c r="I41" s="28">
        <v>13</v>
      </c>
      <c r="J41" s="99">
        <f t="shared" si="3"/>
        <v>0.54166666666666663</v>
      </c>
      <c r="K41" s="28">
        <v>12</v>
      </c>
      <c r="L41" s="99">
        <f t="shared" si="4"/>
        <v>0.6</v>
      </c>
      <c r="M41" s="26"/>
      <c r="N41" s="99"/>
      <c r="O41" s="99">
        <f t="shared" si="5"/>
        <v>0.62602564102564107</v>
      </c>
    </row>
    <row r="42" spans="1:15" s="27" customFormat="1" ht="24.95" customHeight="1">
      <c r="A42" s="23">
        <v>37</v>
      </c>
      <c r="B42" s="32" t="s">
        <v>425</v>
      </c>
      <c r="C42" s="25">
        <v>13</v>
      </c>
      <c r="D42" s="99">
        <f t="shared" si="0"/>
        <v>0.5</v>
      </c>
      <c r="E42" s="25">
        <v>12</v>
      </c>
      <c r="F42" s="99">
        <f t="shared" si="1"/>
        <v>0.6</v>
      </c>
      <c r="G42" s="28">
        <v>14</v>
      </c>
      <c r="H42" s="99">
        <f t="shared" si="2"/>
        <v>0.7</v>
      </c>
      <c r="I42" s="28">
        <v>11</v>
      </c>
      <c r="J42" s="99">
        <f t="shared" si="3"/>
        <v>0.45833333333333331</v>
      </c>
      <c r="K42" s="28">
        <v>10</v>
      </c>
      <c r="L42" s="99">
        <f t="shared" si="4"/>
        <v>0.5</v>
      </c>
      <c r="M42" s="26"/>
      <c r="N42" s="99"/>
      <c r="O42" s="99">
        <f t="shared" si="5"/>
        <v>0.55166666666666664</v>
      </c>
    </row>
    <row r="43" spans="1:15" s="27" customFormat="1" ht="24.95" customHeight="1">
      <c r="A43" s="23">
        <v>38</v>
      </c>
      <c r="B43" s="24" t="s">
        <v>479</v>
      </c>
      <c r="C43" s="28">
        <v>15</v>
      </c>
      <c r="D43" s="99">
        <f t="shared" si="0"/>
        <v>0.57692307692307687</v>
      </c>
      <c r="E43" s="28">
        <v>13</v>
      </c>
      <c r="F43" s="99">
        <f t="shared" si="1"/>
        <v>0.65</v>
      </c>
      <c r="G43" s="28">
        <v>10</v>
      </c>
      <c r="H43" s="99">
        <f t="shared" si="2"/>
        <v>0.5</v>
      </c>
      <c r="I43" s="28">
        <v>11</v>
      </c>
      <c r="J43" s="99">
        <f t="shared" si="3"/>
        <v>0.45833333333333331</v>
      </c>
      <c r="K43" s="28">
        <v>7</v>
      </c>
      <c r="L43" s="99">
        <f t="shared" si="4"/>
        <v>0.35</v>
      </c>
      <c r="M43" s="26"/>
      <c r="N43" s="99"/>
      <c r="O43" s="99">
        <f t="shared" si="5"/>
        <v>0.50705128205128214</v>
      </c>
    </row>
    <row r="44" spans="1:15" s="27" customFormat="1" ht="24.95" customHeight="1">
      <c r="A44" s="23">
        <v>39</v>
      </c>
      <c r="B44" s="24" t="s">
        <v>208</v>
      </c>
      <c r="C44" s="25">
        <v>4</v>
      </c>
      <c r="D44" s="99">
        <f t="shared" si="0"/>
        <v>0.15384615384615385</v>
      </c>
      <c r="E44" s="25">
        <v>5</v>
      </c>
      <c r="F44" s="99">
        <f t="shared" si="1"/>
        <v>0.25</v>
      </c>
      <c r="G44" s="28">
        <v>6</v>
      </c>
      <c r="H44" s="99">
        <f t="shared" si="2"/>
        <v>0.3</v>
      </c>
      <c r="I44" s="28">
        <v>7</v>
      </c>
      <c r="J44" s="99">
        <f t="shared" si="3"/>
        <v>0.29166666666666669</v>
      </c>
      <c r="K44" s="28">
        <v>6</v>
      </c>
      <c r="L44" s="99">
        <f t="shared" si="4"/>
        <v>0.3</v>
      </c>
      <c r="M44" s="26"/>
      <c r="N44" s="99"/>
      <c r="O44" s="99">
        <f t="shared" si="5"/>
        <v>0.2591025641025641</v>
      </c>
    </row>
    <row r="45" spans="1:15" s="27" customFormat="1" ht="24.95" customHeight="1">
      <c r="A45" s="23">
        <v>40</v>
      </c>
      <c r="B45" s="32" t="s">
        <v>482</v>
      </c>
      <c r="C45" s="25">
        <v>13</v>
      </c>
      <c r="D45" s="99">
        <f t="shared" si="0"/>
        <v>0.5</v>
      </c>
      <c r="E45" s="25">
        <v>11</v>
      </c>
      <c r="F45" s="99">
        <f t="shared" si="1"/>
        <v>0.55000000000000004</v>
      </c>
      <c r="G45" s="28">
        <v>15</v>
      </c>
      <c r="H45" s="99">
        <f t="shared" si="2"/>
        <v>0.75</v>
      </c>
      <c r="I45" s="28">
        <v>11</v>
      </c>
      <c r="J45" s="99">
        <f t="shared" si="3"/>
        <v>0.45833333333333331</v>
      </c>
      <c r="K45" s="28">
        <v>11</v>
      </c>
      <c r="L45" s="99">
        <f t="shared" si="4"/>
        <v>0.55000000000000004</v>
      </c>
      <c r="M45" s="26"/>
      <c r="N45" s="99"/>
      <c r="O45" s="99">
        <f t="shared" si="5"/>
        <v>0.56166666666666676</v>
      </c>
    </row>
    <row r="46" spans="1:15" ht="24.95" customHeight="1">
      <c r="A46" s="23">
        <v>41</v>
      </c>
      <c r="B46" s="32" t="s">
        <v>284</v>
      </c>
      <c r="C46" s="3">
        <v>4</v>
      </c>
      <c r="D46" s="99">
        <f t="shared" si="0"/>
        <v>0.15384615384615385</v>
      </c>
      <c r="E46" s="3">
        <v>5</v>
      </c>
      <c r="F46" s="99">
        <f t="shared" si="1"/>
        <v>0.25</v>
      </c>
      <c r="G46" s="3">
        <v>9</v>
      </c>
      <c r="H46" s="99">
        <f t="shared" si="2"/>
        <v>0.45</v>
      </c>
      <c r="I46" s="3">
        <v>5</v>
      </c>
      <c r="J46" s="99">
        <f t="shared" si="3"/>
        <v>0.20833333333333334</v>
      </c>
      <c r="K46" s="3">
        <v>4</v>
      </c>
      <c r="L46" s="99">
        <f t="shared" si="4"/>
        <v>0.2</v>
      </c>
      <c r="M46" s="4"/>
      <c r="N46" s="93"/>
      <c r="O46" s="99">
        <f t="shared" si="5"/>
        <v>0.25243589743589745</v>
      </c>
    </row>
    <row r="47" spans="1:15" ht="24.95" customHeight="1">
      <c r="A47" s="23">
        <v>42</v>
      </c>
      <c r="B47" s="32" t="s">
        <v>285</v>
      </c>
      <c r="C47" s="3">
        <v>13</v>
      </c>
      <c r="D47" s="99">
        <f t="shared" si="0"/>
        <v>0.5</v>
      </c>
      <c r="E47" s="3">
        <v>12</v>
      </c>
      <c r="F47" s="99">
        <f t="shared" si="1"/>
        <v>0.6</v>
      </c>
      <c r="G47" s="3">
        <v>13</v>
      </c>
      <c r="H47" s="99">
        <f t="shared" si="2"/>
        <v>0.65</v>
      </c>
      <c r="I47" s="3">
        <v>7</v>
      </c>
      <c r="J47" s="99">
        <f t="shared" si="3"/>
        <v>0.29166666666666669</v>
      </c>
      <c r="K47" s="3">
        <v>7</v>
      </c>
      <c r="L47" s="99">
        <f t="shared" si="4"/>
        <v>0.35</v>
      </c>
      <c r="M47" s="4"/>
      <c r="N47" s="93"/>
      <c r="O47" s="99">
        <f t="shared" si="5"/>
        <v>0.47833333333333333</v>
      </c>
    </row>
    <row r="48" spans="1:15" ht="24.95" customHeight="1">
      <c r="A48" s="23">
        <v>43</v>
      </c>
      <c r="B48" s="32" t="s">
        <v>286</v>
      </c>
      <c r="C48" s="3">
        <v>16</v>
      </c>
      <c r="D48" s="99">
        <f t="shared" si="0"/>
        <v>0.61538461538461542</v>
      </c>
      <c r="E48" s="3">
        <v>14</v>
      </c>
      <c r="F48" s="99">
        <f t="shared" si="1"/>
        <v>0.7</v>
      </c>
      <c r="G48" s="3">
        <v>15</v>
      </c>
      <c r="H48" s="99">
        <f t="shared" si="2"/>
        <v>0.75</v>
      </c>
      <c r="I48" s="3">
        <v>19</v>
      </c>
      <c r="J48" s="99">
        <f t="shared" si="3"/>
        <v>0.79166666666666663</v>
      </c>
      <c r="K48" s="3">
        <v>14</v>
      </c>
      <c r="L48" s="99">
        <f t="shared" si="4"/>
        <v>0.7</v>
      </c>
      <c r="M48" s="4"/>
      <c r="N48" s="93"/>
      <c r="O48" s="99">
        <f t="shared" si="5"/>
        <v>0.71141025641025624</v>
      </c>
    </row>
    <row r="49" spans="1:15" ht="24.95" customHeight="1">
      <c r="A49" s="23">
        <v>44</v>
      </c>
      <c r="B49" s="32" t="s">
        <v>424</v>
      </c>
      <c r="C49" s="3">
        <v>11</v>
      </c>
      <c r="D49" s="99">
        <f t="shared" si="0"/>
        <v>0.42307692307692307</v>
      </c>
      <c r="E49" s="3">
        <v>8</v>
      </c>
      <c r="F49" s="99">
        <f t="shared" si="1"/>
        <v>0.4</v>
      </c>
      <c r="G49" s="3">
        <v>10</v>
      </c>
      <c r="H49" s="99">
        <f t="shared" si="2"/>
        <v>0.5</v>
      </c>
      <c r="I49" s="3">
        <v>17</v>
      </c>
      <c r="J49" s="99">
        <f t="shared" si="3"/>
        <v>0.70833333333333337</v>
      </c>
      <c r="K49" s="3">
        <v>12</v>
      </c>
      <c r="L49" s="99">
        <f t="shared" si="4"/>
        <v>0.6</v>
      </c>
      <c r="M49" s="4"/>
      <c r="N49" s="93"/>
      <c r="O49" s="99">
        <f t="shared" si="5"/>
        <v>0.5262820512820513</v>
      </c>
    </row>
    <row r="50" spans="1:15" ht="24.95" customHeight="1">
      <c r="A50" s="23">
        <v>45</v>
      </c>
      <c r="B50" s="32" t="s">
        <v>287</v>
      </c>
      <c r="C50" s="3">
        <v>9</v>
      </c>
      <c r="D50" s="99">
        <f t="shared" si="0"/>
        <v>0.34615384615384615</v>
      </c>
      <c r="E50" s="3">
        <v>9</v>
      </c>
      <c r="F50" s="99">
        <f t="shared" si="1"/>
        <v>0.45</v>
      </c>
      <c r="G50" s="3">
        <v>10</v>
      </c>
      <c r="H50" s="99">
        <f t="shared" si="2"/>
        <v>0.5</v>
      </c>
      <c r="I50" s="3">
        <v>9</v>
      </c>
      <c r="J50" s="99">
        <f t="shared" si="3"/>
        <v>0.375</v>
      </c>
      <c r="K50" s="3">
        <v>7</v>
      </c>
      <c r="L50" s="99">
        <f t="shared" si="4"/>
        <v>0.35</v>
      </c>
      <c r="M50" s="4"/>
      <c r="N50" s="93"/>
      <c r="O50" s="99">
        <f t="shared" si="5"/>
        <v>0.40423076923076923</v>
      </c>
    </row>
    <row r="51" spans="1:15" ht="24.95" customHeight="1">
      <c r="A51" s="23">
        <v>46</v>
      </c>
      <c r="B51" s="32" t="s">
        <v>288</v>
      </c>
      <c r="C51" s="3">
        <v>12</v>
      </c>
      <c r="D51" s="99">
        <f t="shared" si="0"/>
        <v>0.46153846153846156</v>
      </c>
      <c r="E51" s="3">
        <v>14</v>
      </c>
      <c r="F51" s="99">
        <f t="shared" si="1"/>
        <v>0.7</v>
      </c>
      <c r="G51" s="3">
        <v>12</v>
      </c>
      <c r="H51" s="99">
        <f t="shared" si="2"/>
        <v>0.6</v>
      </c>
      <c r="I51" s="3">
        <v>15</v>
      </c>
      <c r="J51" s="99">
        <f t="shared" si="3"/>
        <v>0.625</v>
      </c>
      <c r="K51" s="3">
        <v>11</v>
      </c>
      <c r="L51" s="99">
        <f t="shared" si="4"/>
        <v>0.55000000000000004</v>
      </c>
      <c r="M51" s="4"/>
      <c r="N51" s="93"/>
      <c r="O51" s="99">
        <f t="shared" si="5"/>
        <v>0.58730769230769231</v>
      </c>
    </row>
    <row r="52" spans="1:15" ht="24.95" customHeight="1">
      <c r="A52" s="23">
        <v>47</v>
      </c>
      <c r="B52" s="32" t="s">
        <v>289</v>
      </c>
      <c r="C52" s="3">
        <v>20</v>
      </c>
      <c r="D52" s="99">
        <f t="shared" si="0"/>
        <v>0.76923076923076927</v>
      </c>
      <c r="E52" s="3">
        <v>16</v>
      </c>
      <c r="F52" s="99">
        <f t="shared" si="1"/>
        <v>0.8</v>
      </c>
      <c r="G52" s="3">
        <v>16</v>
      </c>
      <c r="H52" s="99">
        <f t="shared" si="2"/>
        <v>0.8</v>
      </c>
      <c r="I52" s="3">
        <v>20</v>
      </c>
      <c r="J52" s="99">
        <f t="shared" si="3"/>
        <v>0.83333333333333337</v>
      </c>
      <c r="K52" s="3">
        <v>16</v>
      </c>
      <c r="L52" s="99">
        <f t="shared" si="4"/>
        <v>0.8</v>
      </c>
      <c r="M52" s="4"/>
      <c r="N52" s="93"/>
      <c r="O52" s="99">
        <f t="shared" si="5"/>
        <v>0.80051282051282069</v>
      </c>
    </row>
    <row r="53" spans="1:15" ht="24.95" customHeight="1">
      <c r="A53" s="23">
        <v>48</v>
      </c>
      <c r="B53" s="32" t="s">
        <v>290</v>
      </c>
      <c r="C53" s="3">
        <v>19</v>
      </c>
      <c r="D53" s="99">
        <f t="shared" si="0"/>
        <v>0.73076923076923073</v>
      </c>
      <c r="E53" s="3">
        <v>17</v>
      </c>
      <c r="F53" s="99">
        <f t="shared" si="1"/>
        <v>0.85</v>
      </c>
      <c r="G53" s="3">
        <v>19</v>
      </c>
      <c r="H53" s="99">
        <f t="shared" si="2"/>
        <v>0.95</v>
      </c>
      <c r="I53" s="3">
        <v>18</v>
      </c>
      <c r="J53" s="99">
        <f t="shared" si="3"/>
        <v>0.75</v>
      </c>
      <c r="K53" s="3">
        <v>17</v>
      </c>
      <c r="L53" s="99">
        <f t="shared" si="4"/>
        <v>0.85</v>
      </c>
      <c r="M53" s="4"/>
      <c r="N53" s="93"/>
      <c r="O53" s="99">
        <f t="shared" si="5"/>
        <v>0.82615384615384602</v>
      </c>
    </row>
    <row r="54" spans="1:15" ht="24.95" customHeight="1">
      <c r="A54" s="23">
        <v>49</v>
      </c>
      <c r="B54" s="32" t="s">
        <v>291</v>
      </c>
      <c r="C54" s="3">
        <v>11</v>
      </c>
      <c r="D54" s="99">
        <f t="shared" si="0"/>
        <v>0.42307692307692307</v>
      </c>
      <c r="E54" s="3">
        <v>11</v>
      </c>
      <c r="F54" s="99">
        <f t="shared" si="1"/>
        <v>0.55000000000000004</v>
      </c>
      <c r="G54" s="3">
        <v>10</v>
      </c>
      <c r="H54" s="99">
        <f t="shared" si="2"/>
        <v>0.5</v>
      </c>
      <c r="I54" s="3">
        <v>15</v>
      </c>
      <c r="J54" s="99">
        <f t="shared" si="3"/>
        <v>0.625</v>
      </c>
      <c r="K54" s="3">
        <v>14</v>
      </c>
      <c r="L54" s="99">
        <f t="shared" si="4"/>
        <v>0.7</v>
      </c>
      <c r="M54" s="4"/>
      <c r="N54" s="93"/>
      <c r="O54" s="99">
        <f t="shared" si="5"/>
        <v>0.55961538461538463</v>
      </c>
    </row>
    <row r="55" spans="1:15" ht="24.95" customHeight="1">
      <c r="A55" s="23">
        <v>50</v>
      </c>
      <c r="B55" s="32" t="s">
        <v>292</v>
      </c>
      <c r="C55" s="3">
        <v>21</v>
      </c>
      <c r="D55" s="99">
        <f t="shared" si="0"/>
        <v>0.80769230769230771</v>
      </c>
      <c r="E55" s="3">
        <v>19</v>
      </c>
      <c r="F55" s="99">
        <f t="shared" si="1"/>
        <v>0.95</v>
      </c>
      <c r="G55" s="3">
        <v>19</v>
      </c>
      <c r="H55" s="99">
        <f t="shared" si="2"/>
        <v>0.95</v>
      </c>
      <c r="I55" s="3">
        <v>19</v>
      </c>
      <c r="J55" s="99">
        <f t="shared" si="3"/>
        <v>0.79166666666666663</v>
      </c>
      <c r="K55" s="3">
        <v>15</v>
      </c>
      <c r="L55" s="99">
        <f t="shared" si="4"/>
        <v>0.75</v>
      </c>
      <c r="M55" s="4"/>
      <c r="N55" s="93"/>
      <c r="O55" s="99">
        <f t="shared" si="5"/>
        <v>0.84987179487179498</v>
      </c>
    </row>
    <row r="56" spans="1:15" ht="24.95" customHeight="1">
      <c r="A56" s="23">
        <v>51</v>
      </c>
      <c r="B56" s="32" t="s">
        <v>293</v>
      </c>
      <c r="C56" s="3">
        <v>18</v>
      </c>
      <c r="D56" s="99">
        <f t="shared" si="0"/>
        <v>0.69230769230769229</v>
      </c>
      <c r="E56" s="3">
        <v>15</v>
      </c>
      <c r="F56" s="99">
        <f t="shared" si="1"/>
        <v>0.75</v>
      </c>
      <c r="G56" s="3">
        <v>17</v>
      </c>
      <c r="H56" s="99">
        <f t="shared" si="2"/>
        <v>0.85</v>
      </c>
      <c r="I56" s="3">
        <v>19</v>
      </c>
      <c r="J56" s="99">
        <f t="shared" si="3"/>
        <v>0.79166666666666663</v>
      </c>
      <c r="K56" s="3">
        <v>14</v>
      </c>
      <c r="L56" s="99">
        <f t="shared" si="4"/>
        <v>0.7</v>
      </c>
      <c r="M56" s="4"/>
      <c r="N56" s="93"/>
      <c r="O56" s="99">
        <f t="shared" si="5"/>
        <v>0.7567948717948717</v>
      </c>
    </row>
    <row r="57" spans="1:15" ht="24.95" customHeight="1">
      <c r="A57" s="23">
        <v>52</v>
      </c>
      <c r="B57" s="32" t="s">
        <v>294</v>
      </c>
      <c r="C57" s="3">
        <v>8</v>
      </c>
      <c r="D57" s="99">
        <f t="shared" si="0"/>
        <v>0.30769230769230771</v>
      </c>
      <c r="E57" s="3">
        <v>9</v>
      </c>
      <c r="F57" s="99">
        <f t="shared" si="1"/>
        <v>0.45</v>
      </c>
      <c r="G57" s="3">
        <v>9</v>
      </c>
      <c r="H57" s="99">
        <f t="shared" si="2"/>
        <v>0.45</v>
      </c>
      <c r="I57" s="3">
        <v>11</v>
      </c>
      <c r="J57" s="99">
        <f t="shared" si="3"/>
        <v>0.45833333333333331</v>
      </c>
      <c r="K57" s="3">
        <v>10</v>
      </c>
      <c r="L57" s="99">
        <f t="shared" si="4"/>
        <v>0.5</v>
      </c>
      <c r="M57" s="4"/>
      <c r="N57" s="93"/>
      <c r="O57" s="99">
        <f t="shared" si="5"/>
        <v>0.43320512820512819</v>
      </c>
    </row>
    <row r="58" spans="1:15" ht="24.95" customHeight="1">
      <c r="A58" s="23">
        <v>53</v>
      </c>
      <c r="B58" s="32" t="s">
        <v>295</v>
      </c>
      <c r="C58" s="3">
        <v>18</v>
      </c>
      <c r="D58" s="99">
        <f t="shared" si="0"/>
        <v>0.69230769230769229</v>
      </c>
      <c r="E58" s="3">
        <v>17</v>
      </c>
      <c r="F58" s="99">
        <f t="shared" si="1"/>
        <v>0.85</v>
      </c>
      <c r="G58" s="3">
        <v>17</v>
      </c>
      <c r="H58" s="99">
        <f t="shared" si="2"/>
        <v>0.85</v>
      </c>
      <c r="I58" s="3">
        <v>11</v>
      </c>
      <c r="J58" s="99">
        <f t="shared" si="3"/>
        <v>0.45833333333333331</v>
      </c>
      <c r="K58" s="3">
        <v>10</v>
      </c>
      <c r="L58" s="99">
        <f t="shared" si="4"/>
        <v>0.5</v>
      </c>
      <c r="M58" s="4"/>
      <c r="N58" s="93"/>
      <c r="O58" s="99">
        <f t="shared" si="5"/>
        <v>0.67012820512820515</v>
      </c>
    </row>
    <row r="59" spans="1:15" ht="24.95" customHeight="1">
      <c r="A59" s="23">
        <v>54</v>
      </c>
      <c r="B59" s="32" t="s">
        <v>296</v>
      </c>
      <c r="C59" s="3">
        <v>15</v>
      </c>
      <c r="D59" s="99">
        <f t="shared" si="0"/>
        <v>0.57692307692307687</v>
      </c>
      <c r="E59" s="3">
        <v>15</v>
      </c>
      <c r="F59" s="99">
        <f t="shared" si="1"/>
        <v>0.75</v>
      </c>
      <c r="G59" s="3">
        <v>15</v>
      </c>
      <c r="H59" s="99">
        <f t="shared" si="2"/>
        <v>0.75</v>
      </c>
      <c r="I59" s="3">
        <v>16</v>
      </c>
      <c r="J59" s="99">
        <f t="shared" si="3"/>
        <v>0.66666666666666663</v>
      </c>
      <c r="K59" s="3">
        <v>14</v>
      </c>
      <c r="L59" s="99">
        <f t="shared" si="4"/>
        <v>0.7</v>
      </c>
      <c r="M59" s="4"/>
      <c r="N59" s="93"/>
      <c r="O59" s="99">
        <f t="shared" si="5"/>
        <v>0.68871794871794856</v>
      </c>
    </row>
    <row r="60" spans="1:15" ht="24.95" customHeight="1">
      <c r="A60" s="23">
        <v>55</v>
      </c>
      <c r="B60" s="32" t="s">
        <v>297</v>
      </c>
      <c r="C60" s="3">
        <v>12</v>
      </c>
      <c r="D60" s="99">
        <f t="shared" si="0"/>
        <v>0.46153846153846156</v>
      </c>
      <c r="E60" s="3">
        <v>13</v>
      </c>
      <c r="F60" s="99">
        <f t="shared" si="1"/>
        <v>0.65</v>
      </c>
      <c r="G60" s="3">
        <v>15</v>
      </c>
      <c r="H60" s="99">
        <f t="shared" si="2"/>
        <v>0.75</v>
      </c>
      <c r="I60" s="3">
        <v>15</v>
      </c>
      <c r="J60" s="99">
        <f t="shared" si="3"/>
        <v>0.625</v>
      </c>
      <c r="K60" s="3">
        <v>11</v>
      </c>
      <c r="L60" s="99">
        <f t="shared" si="4"/>
        <v>0.55000000000000004</v>
      </c>
      <c r="M60" s="4"/>
      <c r="N60" s="93"/>
      <c r="O60" s="99">
        <f t="shared" si="5"/>
        <v>0.60730769230769233</v>
      </c>
    </row>
    <row r="61" spans="1:15" ht="24.95" customHeight="1">
      <c r="A61" s="23">
        <v>56</v>
      </c>
      <c r="B61" s="32" t="s">
        <v>298</v>
      </c>
      <c r="C61" s="3">
        <v>9</v>
      </c>
      <c r="D61" s="99">
        <f t="shared" si="0"/>
        <v>0.34615384615384615</v>
      </c>
      <c r="E61" s="3">
        <v>9</v>
      </c>
      <c r="F61" s="99">
        <f t="shared" si="1"/>
        <v>0.45</v>
      </c>
      <c r="G61" s="3">
        <v>12</v>
      </c>
      <c r="H61" s="99">
        <f t="shared" si="2"/>
        <v>0.6</v>
      </c>
      <c r="I61" s="3">
        <v>11</v>
      </c>
      <c r="J61" s="99">
        <f t="shared" si="3"/>
        <v>0.45833333333333331</v>
      </c>
      <c r="K61" s="3">
        <v>10</v>
      </c>
      <c r="L61" s="99">
        <f t="shared" si="4"/>
        <v>0.5</v>
      </c>
      <c r="M61" s="4"/>
      <c r="N61" s="93"/>
      <c r="O61" s="99">
        <f t="shared" si="5"/>
        <v>0.47089743589743593</v>
      </c>
    </row>
    <row r="62" spans="1:15" ht="24.95" customHeight="1">
      <c r="A62" s="23">
        <v>57</v>
      </c>
      <c r="B62" s="32" t="s">
        <v>299</v>
      </c>
      <c r="C62" s="3">
        <v>21</v>
      </c>
      <c r="D62" s="99">
        <f t="shared" si="0"/>
        <v>0.80769230769230771</v>
      </c>
      <c r="E62" s="3">
        <v>20</v>
      </c>
      <c r="F62" s="99">
        <f t="shared" si="1"/>
        <v>1</v>
      </c>
      <c r="G62" s="3">
        <v>19</v>
      </c>
      <c r="H62" s="99">
        <f t="shared" si="2"/>
        <v>0.95</v>
      </c>
      <c r="I62" s="3">
        <v>19</v>
      </c>
      <c r="J62" s="99">
        <f t="shared" si="3"/>
        <v>0.79166666666666663</v>
      </c>
      <c r="K62" s="3">
        <v>16</v>
      </c>
      <c r="L62" s="99">
        <f t="shared" si="4"/>
        <v>0.8</v>
      </c>
      <c r="M62" s="4"/>
      <c r="N62" s="93"/>
      <c r="O62" s="99">
        <f t="shared" si="5"/>
        <v>0.86987179487179489</v>
      </c>
    </row>
    <row r="63" spans="1:15" ht="24.95" customHeight="1">
      <c r="A63" s="23">
        <v>58</v>
      </c>
      <c r="B63" s="32" t="s">
        <v>300</v>
      </c>
      <c r="C63" s="3">
        <v>17</v>
      </c>
      <c r="D63" s="99">
        <f t="shared" si="0"/>
        <v>0.65384615384615385</v>
      </c>
      <c r="E63" s="3">
        <v>17</v>
      </c>
      <c r="F63" s="99">
        <f t="shared" si="1"/>
        <v>0.85</v>
      </c>
      <c r="G63" s="3">
        <v>17</v>
      </c>
      <c r="H63" s="99">
        <f t="shared" si="2"/>
        <v>0.85</v>
      </c>
      <c r="I63" s="3">
        <v>10</v>
      </c>
      <c r="J63" s="99">
        <f t="shared" si="3"/>
        <v>0.41666666666666669</v>
      </c>
      <c r="K63" s="3">
        <v>10</v>
      </c>
      <c r="L63" s="99">
        <f t="shared" si="4"/>
        <v>0.5</v>
      </c>
      <c r="M63" s="4"/>
      <c r="N63" s="93"/>
      <c r="O63" s="99">
        <f t="shared" si="5"/>
        <v>0.65410256410256407</v>
      </c>
    </row>
    <row r="64" spans="1:15" ht="24.95" customHeight="1">
      <c r="A64" s="23">
        <v>59</v>
      </c>
      <c r="B64" s="32" t="s">
        <v>301</v>
      </c>
      <c r="C64" s="3">
        <v>11</v>
      </c>
      <c r="D64" s="99">
        <f t="shared" si="0"/>
        <v>0.42307692307692307</v>
      </c>
      <c r="E64" s="3">
        <v>10</v>
      </c>
      <c r="F64" s="99">
        <f t="shared" si="1"/>
        <v>0.5</v>
      </c>
      <c r="G64" s="3">
        <v>13</v>
      </c>
      <c r="H64" s="99">
        <f t="shared" si="2"/>
        <v>0.65</v>
      </c>
      <c r="I64" s="3">
        <v>12</v>
      </c>
      <c r="J64" s="99">
        <f t="shared" si="3"/>
        <v>0.5</v>
      </c>
      <c r="K64" s="3">
        <v>10</v>
      </c>
      <c r="L64" s="99">
        <f t="shared" si="4"/>
        <v>0.5</v>
      </c>
      <c r="M64" s="4"/>
      <c r="N64" s="93"/>
      <c r="O64" s="99">
        <f t="shared" si="5"/>
        <v>0.5146153846153847</v>
      </c>
    </row>
    <row r="65" spans="1:15" ht="24.95" customHeight="1">
      <c r="A65" s="23">
        <v>60</v>
      </c>
      <c r="B65" s="32" t="s">
        <v>302</v>
      </c>
      <c r="C65" s="3">
        <v>3</v>
      </c>
      <c r="D65" s="99">
        <f t="shared" si="0"/>
        <v>0.11538461538461539</v>
      </c>
      <c r="E65" s="3">
        <v>3</v>
      </c>
      <c r="F65" s="99">
        <f t="shared" si="1"/>
        <v>0.15</v>
      </c>
      <c r="G65" s="3">
        <v>16</v>
      </c>
      <c r="H65" s="99">
        <f t="shared" si="2"/>
        <v>0.8</v>
      </c>
      <c r="I65" s="3">
        <v>4</v>
      </c>
      <c r="J65" s="99">
        <f t="shared" si="3"/>
        <v>0.16666666666666666</v>
      </c>
      <c r="K65" s="3">
        <v>4</v>
      </c>
      <c r="L65" s="99">
        <f t="shared" si="4"/>
        <v>0.2</v>
      </c>
      <c r="M65" s="4"/>
      <c r="N65" s="93"/>
      <c r="O65" s="99">
        <f t="shared" si="5"/>
        <v>0.28641025641025641</v>
      </c>
    </row>
    <row r="66" spans="1:15" ht="24.95" customHeight="1">
      <c r="A66" s="23">
        <v>61</v>
      </c>
      <c r="B66" s="32" t="s">
        <v>303</v>
      </c>
      <c r="C66" s="3">
        <v>15</v>
      </c>
      <c r="D66" s="99">
        <f t="shared" si="0"/>
        <v>0.57692307692307687</v>
      </c>
      <c r="E66" s="3">
        <v>13</v>
      </c>
      <c r="F66" s="99">
        <f t="shared" si="1"/>
        <v>0.65</v>
      </c>
      <c r="G66" s="3">
        <v>11</v>
      </c>
      <c r="H66" s="99">
        <f t="shared" si="2"/>
        <v>0.55000000000000004</v>
      </c>
      <c r="I66" s="3">
        <v>10</v>
      </c>
      <c r="J66" s="99">
        <f t="shared" si="3"/>
        <v>0.41666666666666669</v>
      </c>
      <c r="K66" s="3">
        <v>9</v>
      </c>
      <c r="L66" s="99">
        <f t="shared" si="4"/>
        <v>0.45</v>
      </c>
      <c r="M66" s="4"/>
      <c r="N66" s="93"/>
      <c r="O66" s="99">
        <f t="shared" si="5"/>
        <v>0.52871794871794875</v>
      </c>
    </row>
    <row r="67" spans="1:15" ht="24.95" customHeight="1">
      <c r="A67" s="23">
        <v>62</v>
      </c>
      <c r="B67" s="32" t="s">
        <v>304</v>
      </c>
      <c r="C67" s="3">
        <v>10</v>
      </c>
      <c r="D67" s="99">
        <f t="shared" si="0"/>
        <v>0.38461538461538464</v>
      </c>
      <c r="E67" s="3">
        <v>8</v>
      </c>
      <c r="F67" s="99">
        <f t="shared" si="1"/>
        <v>0.4</v>
      </c>
      <c r="G67" s="3">
        <v>19</v>
      </c>
      <c r="H67" s="99">
        <f t="shared" si="2"/>
        <v>0.95</v>
      </c>
      <c r="I67" s="3">
        <v>6</v>
      </c>
      <c r="J67" s="99">
        <f t="shared" si="3"/>
        <v>0.25</v>
      </c>
      <c r="K67" s="3">
        <v>5</v>
      </c>
      <c r="L67" s="99">
        <f t="shared" si="4"/>
        <v>0.25</v>
      </c>
      <c r="M67" s="4"/>
      <c r="N67" s="93"/>
      <c r="O67" s="99">
        <f t="shared" si="5"/>
        <v>0.44692307692307692</v>
      </c>
    </row>
    <row r="68" spans="1:15" ht="24.95" customHeight="1">
      <c r="A68" s="23">
        <v>63</v>
      </c>
      <c r="B68" s="32" t="s">
        <v>305</v>
      </c>
      <c r="C68" s="3">
        <v>21</v>
      </c>
      <c r="D68" s="99">
        <f t="shared" si="0"/>
        <v>0.80769230769230771</v>
      </c>
      <c r="E68" s="3">
        <v>16</v>
      </c>
      <c r="F68" s="99">
        <f t="shared" si="1"/>
        <v>0.8</v>
      </c>
      <c r="G68" s="3">
        <v>10</v>
      </c>
      <c r="H68" s="99">
        <f t="shared" si="2"/>
        <v>0.5</v>
      </c>
      <c r="I68" s="3">
        <v>18</v>
      </c>
      <c r="J68" s="99">
        <f t="shared" si="3"/>
        <v>0.75</v>
      </c>
      <c r="K68" s="3">
        <v>16</v>
      </c>
      <c r="L68" s="99">
        <f t="shared" si="4"/>
        <v>0.8</v>
      </c>
      <c r="M68" s="4"/>
      <c r="N68" s="93"/>
      <c r="O68" s="99">
        <f t="shared" si="5"/>
        <v>0.73153846153846158</v>
      </c>
    </row>
    <row r="69" spans="1:15" ht="24.95" customHeight="1">
      <c r="A69" s="23">
        <v>64</v>
      </c>
      <c r="B69" s="32" t="s">
        <v>306</v>
      </c>
      <c r="C69" s="3">
        <v>11</v>
      </c>
      <c r="D69" s="99">
        <f t="shared" si="0"/>
        <v>0.42307692307692307</v>
      </c>
      <c r="E69" s="3">
        <v>11</v>
      </c>
      <c r="F69" s="99">
        <f t="shared" si="1"/>
        <v>0.55000000000000004</v>
      </c>
      <c r="G69" s="3">
        <v>12</v>
      </c>
      <c r="H69" s="99">
        <f t="shared" si="2"/>
        <v>0.6</v>
      </c>
      <c r="I69" s="3">
        <v>9</v>
      </c>
      <c r="J69" s="99">
        <f t="shared" si="3"/>
        <v>0.375</v>
      </c>
      <c r="K69" s="3">
        <v>8</v>
      </c>
      <c r="L69" s="99">
        <f t="shared" si="4"/>
        <v>0.4</v>
      </c>
      <c r="M69" s="4"/>
      <c r="N69" s="93"/>
      <c r="O69" s="99">
        <f t="shared" si="5"/>
        <v>0.46961538461538466</v>
      </c>
    </row>
    <row r="70" spans="1:15" ht="24.95" customHeight="1">
      <c r="A70" s="23">
        <v>65</v>
      </c>
      <c r="B70" s="32" t="s">
        <v>307</v>
      </c>
      <c r="C70" s="3">
        <v>12</v>
      </c>
      <c r="D70" s="99">
        <f t="shared" si="0"/>
        <v>0.46153846153846156</v>
      </c>
      <c r="E70" s="3">
        <v>11</v>
      </c>
      <c r="F70" s="99">
        <f t="shared" si="1"/>
        <v>0.55000000000000004</v>
      </c>
      <c r="G70" s="3">
        <v>15</v>
      </c>
      <c r="H70" s="99">
        <f t="shared" si="2"/>
        <v>0.75</v>
      </c>
      <c r="I70" s="3">
        <v>11</v>
      </c>
      <c r="J70" s="99">
        <f t="shared" si="3"/>
        <v>0.45833333333333331</v>
      </c>
      <c r="K70" s="3">
        <v>11</v>
      </c>
      <c r="L70" s="99">
        <f t="shared" si="4"/>
        <v>0.55000000000000004</v>
      </c>
      <c r="M70" s="4"/>
      <c r="N70" s="93"/>
      <c r="O70" s="99">
        <f t="shared" si="5"/>
        <v>0.55397435897435909</v>
      </c>
    </row>
    <row r="71" spans="1:15" ht="24.95" customHeight="1">
      <c r="A71" s="23">
        <v>66</v>
      </c>
      <c r="B71" s="32" t="s">
        <v>308</v>
      </c>
      <c r="C71" s="3">
        <v>18</v>
      </c>
      <c r="D71" s="99">
        <f t="shared" ref="D71:D85" si="6">C71/26</f>
        <v>0.69230769230769229</v>
      </c>
      <c r="E71" s="3">
        <v>13</v>
      </c>
      <c r="F71" s="99">
        <f t="shared" ref="F71:F85" si="7">E71/20</f>
        <v>0.65</v>
      </c>
      <c r="G71" s="3">
        <v>14</v>
      </c>
      <c r="H71" s="99">
        <f t="shared" ref="H71:H85" si="8">G71/20</f>
        <v>0.7</v>
      </c>
      <c r="I71" s="3">
        <v>15</v>
      </c>
      <c r="J71" s="99">
        <f t="shared" ref="J71:J85" si="9">I71/24</f>
        <v>0.625</v>
      </c>
      <c r="K71" s="3">
        <v>14</v>
      </c>
      <c r="L71" s="99">
        <f t="shared" ref="L71:L85" si="10">K71/20</f>
        <v>0.7</v>
      </c>
      <c r="M71" s="4"/>
      <c r="N71" s="93"/>
      <c r="O71" s="99">
        <f t="shared" ref="O71:O85" si="11">SUM(D71+F71+H71+J71+L71)/5</f>
        <v>0.67346153846153844</v>
      </c>
    </row>
    <row r="72" spans="1:15" ht="24.95" customHeight="1">
      <c r="A72" s="23">
        <v>67</v>
      </c>
      <c r="B72" s="32" t="s">
        <v>309</v>
      </c>
      <c r="C72" s="3">
        <v>14</v>
      </c>
      <c r="D72" s="99">
        <f t="shared" si="6"/>
        <v>0.53846153846153844</v>
      </c>
      <c r="E72" s="3">
        <v>16</v>
      </c>
      <c r="F72" s="99">
        <f t="shared" si="7"/>
        <v>0.8</v>
      </c>
      <c r="G72" s="3">
        <v>10</v>
      </c>
      <c r="H72" s="99">
        <f t="shared" si="8"/>
        <v>0.5</v>
      </c>
      <c r="I72" s="3">
        <v>8</v>
      </c>
      <c r="J72" s="99">
        <f t="shared" si="9"/>
        <v>0.33333333333333331</v>
      </c>
      <c r="K72" s="3">
        <v>8</v>
      </c>
      <c r="L72" s="99">
        <f t="shared" si="10"/>
        <v>0.4</v>
      </c>
      <c r="M72" s="4"/>
      <c r="N72" s="93"/>
      <c r="O72" s="99">
        <f t="shared" si="11"/>
        <v>0.51435897435897437</v>
      </c>
    </row>
    <row r="73" spans="1:15" ht="24.95" customHeight="1">
      <c r="A73" s="23">
        <v>68</v>
      </c>
      <c r="B73" s="32" t="s">
        <v>240</v>
      </c>
      <c r="C73" s="3">
        <v>11</v>
      </c>
      <c r="D73" s="99">
        <f t="shared" si="6"/>
        <v>0.42307692307692307</v>
      </c>
      <c r="E73" s="3">
        <v>10</v>
      </c>
      <c r="F73" s="99">
        <f t="shared" si="7"/>
        <v>0.5</v>
      </c>
      <c r="G73" s="3">
        <v>10</v>
      </c>
      <c r="H73" s="99">
        <f t="shared" si="8"/>
        <v>0.5</v>
      </c>
      <c r="I73" s="3">
        <v>9</v>
      </c>
      <c r="J73" s="99">
        <f t="shared" si="9"/>
        <v>0.375</v>
      </c>
      <c r="K73" s="3">
        <v>9</v>
      </c>
      <c r="L73" s="99">
        <f t="shared" si="10"/>
        <v>0.45</v>
      </c>
      <c r="M73" s="4"/>
      <c r="N73" s="93"/>
      <c r="O73" s="99">
        <f t="shared" si="11"/>
        <v>0.44961538461538464</v>
      </c>
    </row>
    <row r="74" spans="1:15" ht="24.95" customHeight="1">
      <c r="A74" s="23">
        <v>69</v>
      </c>
      <c r="B74" s="32" t="s">
        <v>310</v>
      </c>
      <c r="C74" s="3">
        <v>7</v>
      </c>
      <c r="D74" s="99">
        <f t="shared" si="6"/>
        <v>0.26923076923076922</v>
      </c>
      <c r="E74" s="3">
        <v>9</v>
      </c>
      <c r="F74" s="99">
        <f t="shared" si="7"/>
        <v>0.45</v>
      </c>
      <c r="G74" s="3">
        <v>10</v>
      </c>
      <c r="H74" s="99">
        <f t="shared" si="8"/>
        <v>0.5</v>
      </c>
      <c r="I74" s="3">
        <v>10</v>
      </c>
      <c r="J74" s="99">
        <f t="shared" si="9"/>
        <v>0.41666666666666669</v>
      </c>
      <c r="K74" s="3">
        <v>8</v>
      </c>
      <c r="L74" s="99">
        <f t="shared" si="10"/>
        <v>0.4</v>
      </c>
      <c r="M74" s="4"/>
      <c r="N74" s="93"/>
      <c r="O74" s="99">
        <f t="shared" si="11"/>
        <v>0.40717948717948727</v>
      </c>
    </row>
    <row r="75" spans="1:15" ht="24.95" customHeight="1">
      <c r="A75" s="23">
        <v>70</v>
      </c>
      <c r="B75" s="32" t="s">
        <v>311</v>
      </c>
      <c r="C75" s="3">
        <v>1</v>
      </c>
      <c r="D75" s="99">
        <f t="shared" si="6"/>
        <v>3.8461538461538464E-2</v>
      </c>
      <c r="E75" s="3">
        <v>1</v>
      </c>
      <c r="F75" s="99">
        <f t="shared" si="7"/>
        <v>0.05</v>
      </c>
      <c r="G75" s="3">
        <v>1</v>
      </c>
      <c r="H75" s="99">
        <f t="shared" si="8"/>
        <v>0.05</v>
      </c>
      <c r="I75" s="3">
        <v>0</v>
      </c>
      <c r="J75" s="99">
        <f t="shared" si="9"/>
        <v>0</v>
      </c>
      <c r="K75" s="3">
        <v>0</v>
      </c>
      <c r="L75" s="99">
        <f t="shared" si="10"/>
        <v>0</v>
      </c>
      <c r="M75" s="4"/>
      <c r="N75" s="93"/>
      <c r="O75" s="99">
        <f t="shared" si="11"/>
        <v>2.7692307692307693E-2</v>
      </c>
    </row>
    <row r="76" spans="1:15" ht="24.95" customHeight="1">
      <c r="A76" s="23">
        <v>71</v>
      </c>
      <c r="B76" s="32" t="s">
        <v>312</v>
      </c>
      <c r="C76" s="3">
        <v>10</v>
      </c>
      <c r="D76" s="99">
        <f t="shared" si="6"/>
        <v>0.38461538461538464</v>
      </c>
      <c r="E76" s="3">
        <v>12</v>
      </c>
      <c r="F76" s="99">
        <f t="shared" si="7"/>
        <v>0.6</v>
      </c>
      <c r="G76" s="3">
        <v>10</v>
      </c>
      <c r="H76" s="99">
        <f t="shared" si="8"/>
        <v>0.5</v>
      </c>
      <c r="I76" s="3">
        <v>16</v>
      </c>
      <c r="J76" s="99">
        <f t="shared" si="9"/>
        <v>0.66666666666666663</v>
      </c>
      <c r="K76" s="3">
        <v>13</v>
      </c>
      <c r="L76" s="99">
        <f t="shared" si="10"/>
        <v>0.65</v>
      </c>
      <c r="M76" s="4"/>
      <c r="N76" s="93"/>
      <c r="O76" s="99">
        <f t="shared" si="11"/>
        <v>0.56025641025641026</v>
      </c>
    </row>
    <row r="77" spans="1:15" ht="24.95" customHeight="1">
      <c r="A77" s="23">
        <v>72</v>
      </c>
      <c r="B77" s="32" t="s">
        <v>313</v>
      </c>
      <c r="C77" s="3">
        <v>10</v>
      </c>
      <c r="D77" s="99">
        <f t="shared" si="6"/>
        <v>0.38461538461538464</v>
      </c>
      <c r="E77" s="3">
        <v>9</v>
      </c>
      <c r="F77" s="99">
        <f t="shared" si="7"/>
        <v>0.45</v>
      </c>
      <c r="G77" s="3">
        <v>10</v>
      </c>
      <c r="H77" s="99">
        <f t="shared" si="8"/>
        <v>0.5</v>
      </c>
      <c r="I77" s="3">
        <v>8</v>
      </c>
      <c r="J77" s="99">
        <f t="shared" si="9"/>
        <v>0.33333333333333331</v>
      </c>
      <c r="K77" s="3">
        <v>7</v>
      </c>
      <c r="L77" s="99">
        <f t="shared" si="10"/>
        <v>0.35</v>
      </c>
      <c r="M77" s="4"/>
      <c r="N77" s="93"/>
      <c r="O77" s="99">
        <f t="shared" si="11"/>
        <v>0.40358974358974359</v>
      </c>
    </row>
    <row r="78" spans="1:15" ht="24.95" customHeight="1">
      <c r="A78" s="23">
        <v>73</v>
      </c>
      <c r="B78" s="32" t="s">
        <v>314</v>
      </c>
      <c r="C78" s="3">
        <v>17</v>
      </c>
      <c r="D78" s="99">
        <f t="shared" si="6"/>
        <v>0.65384615384615385</v>
      </c>
      <c r="E78" s="3">
        <v>16</v>
      </c>
      <c r="F78" s="99">
        <f t="shared" si="7"/>
        <v>0.8</v>
      </c>
      <c r="G78" s="3">
        <v>17</v>
      </c>
      <c r="H78" s="99">
        <f t="shared" si="8"/>
        <v>0.85</v>
      </c>
      <c r="I78" s="3">
        <v>15</v>
      </c>
      <c r="J78" s="99">
        <f t="shared" si="9"/>
        <v>0.625</v>
      </c>
      <c r="K78" s="3">
        <v>15</v>
      </c>
      <c r="L78" s="99">
        <f t="shared" si="10"/>
        <v>0.75</v>
      </c>
      <c r="M78" s="4"/>
      <c r="N78" s="93"/>
      <c r="O78" s="99">
        <f t="shared" si="11"/>
        <v>0.73576923076923084</v>
      </c>
    </row>
    <row r="79" spans="1:15" ht="24.95" customHeight="1">
      <c r="A79" s="23">
        <v>74</v>
      </c>
      <c r="B79" s="32" t="s">
        <v>315</v>
      </c>
      <c r="C79" s="3">
        <v>22</v>
      </c>
      <c r="D79" s="99">
        <f t="shared" si="6"/>
        <v>0.84615384615384615</v>
      </c>
      <c r="E79" s="3">
        <v>19</v>
      </c>
      <c r="F79" s="99">
        <f t="shared" si="7"/>
        <v>0.95</v>
      </c>
      <c r="G79" s="3">
        <v>19</v>
      </c>
      <c r="H79" s="99">
        <f t="shared" si="8"/>
        <v>0.95</v>
      </c>
      <c r="I79" s="3">
        <v>20</v>
      </c>
      <c r="J79" s="99">
        <f t="shared" si="9"/>
        <v>0.83333333333333337</v>
      </c>
      <c r="K79" s="3">
        <v>19</v>
      </c>
      <c r="L79" s="99">
        <f t="shared" si="10"/>
        <v>0.95</v>
      </c>
      <c r="M79" s="4"/>
      <c r="N79" s="93"/>
      <c r="O79" s="99">
        <f t="shared" si="11"/>
        <v>0.90589743589743588</v>
      </c>
    </row>
    <row r="80" spans="1:15" ht="24.95" customHeight="1">
      <c r="A80" s="23">
        <v>75</v>
      </c>
      <c r="B80" s="32" t="s">
        <v>316</v>
      </c>
      <c r="C80" s="3">
        <v>22</v>
      </c>
      <c r="D80" s="99">
        <f t="shared" si="6"/>
        <v>0.84615384615384615</v>
      </c>
      <c r="E80" s="3">
        <v>18</v>
      </c>
      <c r="F80" s="99">
        <f t="shared" si="7"/>
        <v>0.9</v>
      </c>
      <c r="G80" s="3">
        <v>18</v>
      </c>
      <c r="H80" s="99">
        <f t="shared" si="8"/>
        <v>0.9</v>
      </c>
      <c r="I80" s="3">
        <v>23</v>
      </c>
      <c r="J80" s="99">
        <f t="shared" si="9"/>
        <v>0.95833333333333337</v>
      </c>
      <c r="K80" s="3">
        <v>20</v>
      </c>
      <c r="L80" s="99">
        <f t="shared" si="10"/>
        <v>1</v>
      </c>
      <c r="M80" s="4"/>
      <c r="N80" s="93"/>
      <c r="O80" s="99">
        <f t="shared" si="11"/>
        <v>0.92089743589743589</v>
      </c>
    </row>
    <row r="81" spans="1:15" ht="24.95" customHeight="1">
      <c r="A81" s="23">
        <v>76</v>
      </c>
      <c r="B81" s="32" t="s">
        <v>426</v>
      </c>
      <c r="C81" s="3">
        <v>7</v>
      </c>
      <c r="D81" s="99">
        <f t="shared" si="6"/>
        <v>0.26923076923076922</v>
      </c>
      <c r="E81" s="3">
        <v>6</v>
      </c>
      <c r="F81" s="99">
        <f t="shared" si="7"/>
        <v>0.3</v>
      </c>
      <c r="G81" s="3">
        <v>7</v>
      </c>
      <c r="H81" s="99">
        <f t="shared" si="8"/>
        <v>0.35</v>
      </c>
      <c r="I81" s="3">
        <v>8</v>
      </c>
      <c r="J81" s="99">
        <f t="shared" si="9"/>
        <v>0.33333333333333331</v>
      </c>
      <c r="K81" s="3">
        <v>9</v>
      </c>
      <c r="L81" s="99">
        <f t="shared" si="10"/>
        <v>0.45</v>
      </c>
      <c r="M81" s="4"/>
      <c r="N81" s="93"/>
      <c r="O81" s="99">
        <f t="shared" si="11"/>
        <v>0.3405128205128205</v>
      </c>
    </row>
    <row r="82" spans="1:15" ht="24.95" customHeight="1">
      <c r="A82" s="23">
        <v>77</v>
      </c>
      <c r="B82" s="32" t="s">
        <v>844</v>
      </c>
      <c r="C82" s="3">
        <v>12</v>
      </c>
      <c r="D82" s="99">
        <f t="shared" si="6"/>
        <v>0.46153846153846156</v>
      </c>
      <c r="E82" s="3">
        <v>10</v>
      </c>
      <c r="F82" s="99">
        <f t="shared" si="7"/>
        <v>0.5</v>
      </c>
      <c r="G82" s="3">
        <v>15</v>
      </c>
      <c r="H82" s="99">
        <f t="shared" si="8"/>
        <v>0.75</v>
      </c>
      <c r="I82" s="3">
        <v>15</v>
      </c>
      <c r="J82" s="99">
        <f t="shared" si="9"/>
        <v>0.625</v>
      </c>
      <c r="K82" s="3">
        <v>14</v>
      </c>
      <c r="L82" s="99">
        <f t="shared" si="10"/>
        <v>0.7</v>
      </c>
      <c r="M82" s="4"/>
      <c r="N82" s="93"/>
      <c r="O82" s="99">
        <f t="shared" si="11"/>
        <v>0.60730769230769233</v>
      </c>
    </row>
    <row r="83" spans="1:15" ht="24.95" customHeight="1">
      <c r="A83" s="23">
        <v>78</v>
      </c>
      <c r="B83" s="32" t="s">
        <v>845</v>
      </c>
      <c r="C83" s="3">
        <v>4</v>
      </c>
      <c r="D83" s="99">
        <f t="shared" si="6"/>
        <v>0.15384615384615385</v>
      </c>
      <c r="E83" s="3">
        <v>6</v>
      </c>
      <c r="F83" s="99">
        <f t="shared" si="7"/>
        <v>0.3</v>
      </c>
      <c r="G83" s="3">
        <v>7</v>
      </c>
      <c r="H83" s="99">
        <f t="shared" si="8"/>
        <v>0.35</v>
      </c>
      <c r="I83" s="3">
        <v>2</v>
      </c>
      <c r="J83" s="99">
        <f t="shared" si="9"/>
        <v>8.3333333333333329E-2</v>
      </c>
      <c r="K83" s="3">
        <v>2</v>
      </c>
      <c r="L83" s="99">
        <f t="shared" si="10"/>
        <v>0.1</v>
      </c>
      <c r="M83" s="4"/>
      <c r="N83" s="93"/>
      <c r="O83" s="99">
        <f t="shared" si="11"/>
        <v>0.19743589743589746</v>
      </c>
    </row>
    <row r="84" spans="1:15" ht="24.95" customHeight="1">
      <c r="A84" s="23">
        <v>79</v>
      </c>
      <c r="B84" s="32" t="s">
        <v>846</v>
      </c>
      <c r="C84" s="3">
        <v>5</v>
      </c>
      <c r="D84" s="99">
        <f t="shared" si="6"/>
        <v>0.19230769230769232</v>
      </c>
      <c r="E84" s="3">
        <v>5</v>
      </c>
      <c r="F84" s="99">
        <f t="shared" si="7"/>
        <v>0.25</v>
      </c>
      <c r="G84" s="3">
        <v>3</v>
      </c>
      <c r="H84" s="99">
        <f t="shared" si="8"/>
        <v>0.15</v>
      </c>
      <c r="I84" s="3">
        <v>3</v>
      </c>
      <c r="J84" s="99">
        <f t="shared" si="9"/>
        <v>0.125</v>
      </c>
      <c r="K84" s="3">
        <v>3</v>
      </c>
      <c r="L84" s="99">
        <f t="shared" si="10"/>
        <v>0.15</v>
      </c>
      <c r="M84" s="4"/>
      <c r="N84" s="93"/>
      <c r="O84" s="99">
        <f t="shared" si="11"/>
        <v>0.17346153846153847</v>
      </c>
    </row>
    <row r="85" spans="1:15" ht="24.95" customHeight="1">
      <c r="A85" s="23">
        <v>80</v>
      </c>
      <c r="B85" s="32" t="s">
        <v>847</v>
      </c>
      <c r="C85" s="3">
        <v>3</v>
      </c>
      <c r="D85" s="99">
        <f t="shared" si="6"/>
        <v>0.11538461538461539</v>
      </c>
      <c r="E85" s="3">
        <v>3</v>
      </c>
      <c r="F85" s="99">
        <f t="shared" si="7"/>
        <v>0.15</v>
      </c>
      <c r="G85" s="3">
        <v>3</v>
      </c>
      <c r="H85" s="99">
        <f t="shared" si="8"/>
        <v>0.15</v>
      </c>
      <c r="I85" s="3">
        <v>0</v>
      </c>
      <c r="J85" s="99">
        <f t="shared" si="9"/>
        <v>0</v>
      </c>
      <c r="K85" s="3">
        <v>0</v>
      </c>
      <c r="L85" s="99">
        <f t="shared" si="10"/>
        <v>0</v>
      </c>
      <c r="M85" s="4"/>
      <c r="N85" s="93"/>
      <c r="O85" s="99">
        <f t="shared" si="11"/>
        <v>8.3076923076923076E-2</v>
      </c>
    </row>
    <row r="86" spans="1:15" ht="24.95" customHeight="1">
      <c r="B86" s="119" t="s">
        <v>900</v>
      </c>
    </row>
  </sheetData>
  <mergeCells count="7">
    <mergeCell ref="K2:L2"/>
    <mergeCell ref="M2:N2"/>
    <mergeCell ref="A1:N1"/>
    <mergeCell ref="C2:D2"/>
    <mergeCell ref="E2:F2"/>
    <mergeCell ref="G2:H2"/>
    <mergeCell ref="I2:J2"/>
  </mergeCells>
  <pageMargins left="0.7" right="0.45" top="0.25" bottom="0.25" header="0.3" footer="0.3"/>
  <pageSetup paperSize="9" scale="68" fitToHeight="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46"/>
  <sheetViews>
    <sheetView workbookViewId="0">
      <selection activeCell="L49" sqref="L49"/>
    </sheetView>
  </sheetViews>
  <sheetFormatPr defaultRowHeight="24.95" customHeight="1"/>
  <cols>
    <col min="1" max="1" width="6.85546875" style="10" bestFit="1" customWidth="1"/>
    <col min="2" max="2" width="25.140625" style="45" bestFit="1" customWidth="1"/>
    <col min="3" max="3" width="7.28515625" style="46" customWidth="1"/>
    <col min="4" max="4" width="6.28515625" style="112" customWidth="1"/>
    <col min="5" max="5" width="8.85546875" style="9" customWidth="1"/>
    <col min="6" max="6" width="9.42578125" style="104" customWidth="1"/>
    <col min="7" max="7" width="9" style="9" customWidth="1"/>
    <col min="8" max="8" width="8.85546875" style="104" customWidth="1"/>
    <col min="9" max="9" width="7.42578125" style="9" customWidth="1"/>
    <col min="10" max="10" width="6.28515625" style="104" customWidth="1"/>
    <col min="11" max="11" width="5.28515625" style="9" bestFit="1" customWidth="1"/>
    <col min="12" max="12" width="6.140625" style="104" customWidth="1"/>
    <col min="13" max="13" width="9.140625" style="104"/>
    <col min="14" max="16384" width="9.140625" style="9"/>
  </cols>
  <sheetData>
    <row r="1" spans="1:22" ht="24.95" customHeight="1">
      <c r="A1" s="133" t="s">
        <v>827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22" customFormat="1" ht="21">
      <c r="A2" s="62"/>
      <c r="B2" s="6" t="s">
        <v>861</v>
      </c>
      <c r="C2" s="121" t="s">
        <v>885</v>
      </c>
      <c r="D2" s="121"/>
      <c r="E2" s="121" t="s">
        <v>886</v>
      </c>
      <c r="F2" s="121"/>
      <c r="G2" s="121" t="s">
        <v>883</v>
      </c>
      <c r="H2" s="121"/>
      <c r="I2" s="121" t="s">
        <v>884</v>
      </c>
      <c r="J2" s="121"/>
      <c r="K2" s="121" t="s">
        <v>871</v>
      </c>
      <c r="L2" s="121"/>
      <c r="M2" s="104"/>
      <c r="O2" s="125"/>
      <c r="P2" s="125"/>
      <c r="Q2" s="125"/>
      <c r="R2" s="125"/>
      <c r="S2" s="125"/>
      <c r="T2" s="125"/>
      <c r="U2" s="125"/>
      <c r="V2" s="125"/>
    </row>
    <row r="3" spans="1:22" customFormat="1" ht="21">
      <c r="A3" s="62"/>
      <c r="B3" s="6" t="s">
        <v>874</v>
      </c>
      <c r="C3" s="83" t="s">
        <v>895</v>
      </c>
      <c r="D3" s="64" t="s">
        <v>862</v>
      </c>
      <c r="E3" s="83" t="s">
        <v>895</v>
      </c>
      <c r="F3" s="64" t="s">
        <v>862</v>
      </c>
      <c r="G3" s="83" t="s">
        <v>895</v>
      </c>
      <c r="H3" s="64" t="s">
        <v>862</v>
      </c>
      <c r="I3" s="83" t="s">
        <v>895</v>
      </c>
      <c r="J3" s="64" t="s">
        <v>862</v>
      </c>
      <c r="K3" s="83" t="s">
        <v>895</v>
      </c>
      <c r="L3" s="100" t="s">
        <v>862</v>
      </c>
      <c r="M3" s="104"/>
    </row>
    <row r="4" spans="1:22" customFormat="1" ht="15">
      <c r="A4" s="65"/>
      <c r="B4" s="66" t="s">
        <v>863</v>
      </c>
      <c r="C4" s="67">
        <v>22</v>
      </c>
      <c r="D4" s="93" t="s">
        <v>899</v>
      </c>
      <c r="E4" s="67">
        <v>26</v>
      </c>
      <c r="F4" s="93" t="s">
        <v>899</v>
      </c>
      <c r="G4" s="67">
        <v>32</v>
      </c>
      <c r="H4" s="93" t="s">
        <v>899</v>
      </c>
      <c r="I4" s="67">
        <v>20</v>
      </c>
      <c r="J4" s="93" t="s">
        <v>899</v>
      </c>
      <c r="K4" s="67"/>
      <c r="L4" s="68" t="s">
        <v>899</v>
      </c>
      <c r="M4" s="68" t="s">
        <v>864</v>
      </c>
    </row>
    <row r="5" spans="1:22" customFormat="1" ht="15">
      <c r="A5" s="65" t="s">
        <v>500</v>
      </c>
      <c r="B5" s="66" t="s">
        <v>495</v>
      </c>
      <c r="C5" s="67"/>
      <c r="D5" s="85"/>
      <c r="E5" s="67"/>
      <c r="F5" s="85"/>
      <c r="G5" s="67"/>
      <c r="H5" s="85"/>
      <c r="I5" s="67"/>
      <c r="J5" s="93"/>
      <c r="K5" s="67"/>
      <c r="L5" s="68"/>
      <c r="M5" s="68"/>
    </row>
    <row r="6" spans="1:22" s="34" customFormat="1" ht="21.95" customHeight="1">
      <c r="A6" s="33">
        <v>1</v>
      </c>
      <c r="B6" s="37" t="s">
        <v>83</v>
      </c>
      <c r="C6" s="38">
        <v>11</v>
      </c>
      <c r="D6" s="111">
        <f>C6/22</f>
        <v>0.5</v>
      </c>
      <c r="E6" s="25">
        <v>11</v>
      </c>
      <c r="F6" s="92">
        <f>E6/26</f>
        <v>0.42307692307692307</v>
      </c>
      <c r="G6" s="25">
        <v>13</v>
      </c>
      <c r="H6" s="92">
        <f>G6/32</f>
        <v>0.40625</v>
      </c>
      <c r="I6" s="25">
        <v>5</v>
      </c>
      <c r="J6" s="92">
        <f>I6/20</f>
        <v>0.25</v>
      </c>
      <c r="K6" s="24"/>
      <c r="L6" s="92"/>
      <c r="M6" s="92">
        <f>SUM(D6+F6+H6+J6)/4</f>
        <v>0.39483173076923078</v>
      </c>
    </row>
    <row r="7" spans="1:22" s="34" customFormat="1" ht="21.95" customHeight="1">
      <c r="A7" s="33">
        <v>2</v>
      </c>
      <c r="B7" s="37" t="s">
        <v>84</v>
      </c>
      <c r="C7" s="38">
        <v>11</v>
      </c>
      <c r="D7" s="111">
        <f t="shared" ref="D7:D45" si="0">C7/22</f>
        <v>0.5</v>
      </c>
      <c r="E7" s="25">
        <v>11</v>
      </c>
      <c r="F7" s="92">
        <f t="shared" ref="F7:F45" si="1">E7/26</f>
        <v>0.42307692307692307</v>
      </c>
      <c r="G7" s="25">
        <v>15</v>
      </c>
      <c r="H7" s="92">
        <f t="shared" ref="H7:H45" si="2">G7/32</f>
        <v>0.46875</v>
      </c>
      <c r="I7" s="25">
        <v>8</v>
      </c>
      <c r="J7" s="92">
        <f t="shared" ref="J7:J45" si="3">I7/20</f>
        <v>0.4</v>
      </c>
      <c r="K7" s="24"/>
      <c r="L7" s="92"/>
      <c r="M7" s="92">
        <f t="shared" ref="M7:M45" si="4">SUM(D7+F7+H7+J7)/4</f>
        <v>0.44795673076923082</v>
      </c>
    </row>
    <row r="8" spans="1:22" s="34" customFormat="1" ht="21.95" customHeight="1">
      <c r="A8" s="33">
        <v>3</v>
      </c>
      <c r="B8" s="37" t="s">
        <v>85</v>
      </c>
      <c r="C8" s="38">
        <v>10</v>
      </c>
      <c r="D8" s="111">
        <f t="shared" si="0"/>
        <v>0.45454545454545453</v>
      </c>
      <c r="E8" s="25">
        <v>10</v>
      </c>
      <c r="F8" s="92">
        <f t="shared" si="1"/>
        <v>0.38461538461538464</v>
      </c>
      <c r="G8" s="25">
        <v>12</v>
      </c>
      <c r="H8" s="92">
        <f t="shared" si="2"/>
        <v>0.375</v>
      </c>
      <c r="I8" s="25">
        <v>6</v>
      </c>
      <c r="J8" s="92">
        <f t="shared" si="3"/>
        <v>0.3</v>
      </c>
      <c r="K8" s="24"/>
      <c r="L8" s="92"/>
      <c r="M8" s="92">
        <f t="shared" si="4"/>
        <v>0.3785402097902098</v>
      </c>
    </row>
    <row r="9" spans="1:22" s="34" customFormat="1" ht="21.95" customHeight="1">
      <c r="A9" s="33">
        <v>4</v>
      </c>
      <c r="B9" s="37" t="s">
        <v>86</v>
      </c>
      <c r="C9" s="38">
        <v>15</v>
      </c>
      <c r="D9" s="111">
        <f t="shared" si="0"/>
        <v>0.68181818181818177</v>
      </c>
      <c r="E9" s="25">
        <v>16</v>
      </c>
      <c r="F9" s="92">
        <f t="shared" si="1"/>
        <v>0.61538461538461542</v>
      </c>
      <c r="G9" s="25">
        <v>20</v>
      </c>
      <c r="H9" s="92">
        <f t="shared" si="2"/>
        <v>0.625</v>
      </c>
      <c r="I9" s="25">
        <v>10</v>
      </c>
      <c r="J9" s="92">
        <f t="shared" si="3"/>
        <v>0.5</v>
      </c>
      <c r="K9" s="24"/>
      <c r="L9" s="92"/>
      <c r="M9" s="92">
        <f t="shared" si="4"/>
        <v>0.60555069930069927</v>
      </c>
    </row>
    <row r="10" spans="1:22" s="34" customFormat="1" ht="21.95" customHeight="1">
      <c r="A10" s="33">
        <v>5</v>
      </c>
      <c r="B10" s="37" t="s">
        <v>87</v>
      </c>
      <c r="C10" s="38">
        <v>20</v>
      </c>
      <c r="D10" s="111">
        <f t="shared" si="0"/>
        <v>0.90909090909090906</v>
      </c>
      <c r="E10" s="25">
        <v>24</v>
      </c>
      <c r="F10" s="92">
        <f t="shared" si="1"/>
        <v>0.92307692307692313</v>
      </c>
      <c r="G10" s="25">
        <v>30</v>
      </c>
      <c r="H10" s="92">
        <f t="shared" si="2"/>
        <v>0.9375</v>
      </c>
      <c r="I10" s="25">
        <v>17</v>
      </c>
      <c r="J10" s="92">
        <f t="shared" si="3"/>
        <v>0.85</v>
      </c>
      <c r="K10" s="24"/>
      <c r="L10" s="92"/>
      <c r="M10" s="92">
        <f t="shared" si="4"/>
        <v>0.90491695804195804</v>
      </c>
    </row>
    <row r="11" spans="1:22" s="34" customFormat="1" ht="21.95" customHeight="1">
      <c r="A11" s="33">
        <v>6</v>
      </c>
      <c r="B11" s="37" t="s">
        <v>88</v>
      </c>
      <c r="C11" s="38">
        <v>12</v>
      </c>
      <c r="D11" s="111">
        <f t="shared" si="0"/>
        <v>0.54545454545454541</v>
      </c>
      <c r="E11" s="25">
        <v>12</v>
      </c>
      <c r="F11" s="92">
        <f t="shared" si="1"/>
        <v>0.46153846153846156</v>
      </c>
      <c r="G11" s="25">
        <v>14</v>
      </c>
      <c r="H11" s="92">
        <f t="shared" si="2"/>
        <v>0.4375</v>
      </c>
      <c r="I11" s="25">
        <v>4</v>
      </c>
      <c r="J11" s="92">
        <f t="shared" si="3"/>
        <v>0.2</v>
      </c>
      <c r="K11" s="24"/>
      <c r="L11" s="92"/>
      <c r="M11" s="92">
        <f t="shared" si="4"/>
        <v>0.41112325174825176</v>
      </c>
      <c r="R11" s="34" t="s">
        <v>473</v>
      </c>
    </row>
    <row r="12" spans="1:22" s="34" customFormat="1" ht="21.95" customHeight="1">
      <c r="A12" s="33">
        <v>7</v>
      </c>
      <c r="B12" s="37" t="s">
        <v>89</v>
      </c>
      <c r="C12" s="38">
        <v>19</v>
      </c>
      <c r="D12" s="111">
        <f t="shared" si="0"/>
        <v>0.86363636363636365</v>
      </c>
      <c r="E12" s="25">
        <v>23</v>
      </c>
      <c r="F12" s="92">
        <f t="shared" si="1"/>
        <v>0.88461538461538458</v>
      </c>
      <c r="G12" s="25">
        <v>28</v>
      </c>
      <c r="H12" s="92">
        <f t="shared" si="2"/>
        <v>0.875</v>
      </c>
      <c r="I12" s="25">
        <v>17</v>
      </c>
      <c r="J12" s="92">
        <f t="shared" si="3"/>
        <v>0.85</v>
      </c>
      <c r="K12" s="24"/>
      <c r="L12" s="92"/>
      <c r="M12" s="92">
        <f t="shared" si="4"/>
        <v>0.86831293706293711</v>
      </c>
    </row>
    <row r="13" spans="1:22" s="34" customFormat="1" ht="21.95" customHeight="1">
      <c r="A13" s="33">
        <v>8</v>
      </c>
      <c r="B13" s="37" t="s">
        <v>90</v>
      </c>
      <c r="C13" s="38">
        <v>13</v>
      </c>
      <c r="D13" s="111">
        <f t="shared" si="0"/>
        <v>0.59090909090909094</v>
      </c>
      <c r="E13" s="25">
        <v>13</v>
      </c>
      <c r="F13" s="92">
        <f t="shared" si="1"/>
        <v>0.5</v>
      </c>
      <c r="G13" s="25">
        <v>20</v>
      </c>
      <c r="H13" s="92">
        <f t="shared" si="2"/>
        <v>0.625</v>
      </c>
      <c r="I13" s="25">
        <v>10</v>
      </c>
      <c r="J13" s="92">
        <f t="shared" si="3"/>
        <v>0.5</v>
      </c>
      <c r="K13" s="24"/>
      <c r="L13" s="92"/>
      <c r="M13" s="92">
        <f t="shared" si="4"/>
        <v>0.55397727272727271</v>
      </c>
    </row>
    <row r="14" spans="1:22" s="34" customFormat="1" ht="21.95" customHeight="1">
      <c r="A14" s="33">
        <v>9</v>
      </c>
      <c r="B14" s="37" t="s">
        <v>91</v>
      </c>
      <c r="C14" s="38">
        <v>8</v>
      </c>
      <c r="D14" s="111">
        <f t="shared" si="0"/>
        <v>0.36363636363636365</v>
      </c>
      <c r="E14" s="25">
        <v>10</v>
      </c>
      <c r="F14" s="92">
        <f t="shared" si="1"/>
        <v>0.38461538461538464</v>
      </c>
      <c r="G14" s="25">
        <v>19</v>
      </c>
      <c r="H14" s="92">
        <f t="shared" si="2"/>
        <v>0.59375</v>
      </c>
      <c r="I14" s="25">
        <v>10</v>
      </c>
      <c r="J14" s="92">
        <f t="shared" si="3"/>
        <v>0.5</v>
      </c>
      <c r="K14" s="24"/>
      <c r="L14" s="92"/>
      <c r="M14" s="92">
        <f t="shared" si="4"/>
        <v>0.46050043706293708</v>
      </c>
    </row>
    <row r="15" spans="1:22" s="34" customFormat="1" ht="21.95" customHeight="1">
      <c r="A15" s="33">
        <v>10</v>
      </c>
      <c r="B15" s="37" t="s">
        <v>92</v>
      </c>
      <c r="C15" s="38">
        <v>9</v>
      </c>
      <c r="D15" s="111">
        <f t="shared" si="0"/>
        <v>0.40909090909090912</v>
      </c>
      <c r="E15" s="25">
        <v>12</v>
      </c>
      <c r="F15" s="92">
        <f t="shared" si="1"/>
        <v>0.46153846153846156</v>
      </c>
      <c r="G15" s="25">
        <v>19</v>
      </c>
      <c r="H15" s="92">
        <f t="shared" si="2"/>
        <v>0.59375</v>
      </c>
      <c r="I15" s="25">
        <v>9</v>
      </c>
      <c r="J15" s="92">
        <f t="shared" si="3"/>
        <v>0.45</v>
      </c>
      <c r="K15" s="24"/>
      <c r="L15" s="92"/>
      <c r="M15" s="92">
        <f t="shared" si="4"/>
        <v>0.47859484265734265</v>
      </c>
    </row>
    <row r="16" spans="1:22" s="34" customFormat="1" ht="21.95" customHeight="1">
      <c r="A16" s="33">
        <v>11</v>
      </c>
      <c r="B16" s="37" t="s">
        <v>93</v>
      </c>
      <c r="C16" s="38">
        <v>7</v>
      </c>
      <c r="D16" s="111">
        <f t="shared" si="0"/>
        <v>0.31818181818181818</v>
      </c>
      <c r="E16" s="25">
        <v>12</v>
      </c>
      <c r="F16" s="92">
        <f t="shared" si="1"/>
        <v>0.46153846153846156</v>
      </c>
      <c r="G16" s="25">
        <v>9</v>
      </c>
      <c r="H16" s="92">
        <f t="shared" si="2"/>
        <v>0.28125</v>
      </c>
      <c r="I16" s="25">
        <v>4</v>
      </c>
      <c r="J16" s="92">
        <f t="shared" si="3"/>
        <v>0.2</v>
      </c>
      <c r="K16" s="24"/>
      <c r="L16" s="92"/>
      <c r="M16" s="92">
        <f t="shared" si="4"/>
        <v>0.31524256993006994</v>
      </c>
    </row>
    <row r="17" spans="1:13" s="34" customFormat="1" ht="21.95" customHeight="1">
      <c r="A17" s="33">
        <v>12</v>
      </c>
      <c r="B17" s="37" t="s">
        <v>94</v>
      </c>
      <c r="C17" s="38">
        <v>12</v>
      </c>
      <c r="D17" s="111">
        <f t="shared" si="0"/>
        <v>0.54545454545454541</v>
      </c>
      <c r="E17" s="25">
        <v>12</v>
      </c>
      <c r="F17" s="92">
        <f t="shared" si="1"/>
        <v>0.46153846153846156</v>
      </c>
      <c r="G17" s="25">
        <v>11</v>
      </c>
      <c r="H17" s="92">
        <f t="shared" si="2"/>
        <v>0.34375</v>
      </c>
      <c r="I17" s="25">
        <v>3</v>
      </c>
      <c r="J17" s="92">
        <f t="shared" si="3"/>
        <v>0.15</v>
      </c>
      <c r="K17" s="24"/>
      <c r="L17" s="92"/>
      <c r="M17" s="92">
        <f t="shared" si="4"/>
        <v>0.37518575174825175</v>
      </c>
    </row>
    <row r="18" spans="1:13" s="34" customFormat="1" ht="21.95" customHeight="1">
      <c r="A18" s="33">
        <v>13</v>
      </c>
      <c r="B18" s="37" t="s">
        <v>95</v>
      </c>
      <c r="C18" s="38">
        <v>16</v>
      </c>
      <c r="D18" s="111">
        <f t="shared" si="0"/>
        <v>0.72727272727272729</v>
      </c>
      <c r="E18" s="25">
        <v>18</v>
      </c>
      <c r="F18" s="92">
        <f t="shared" si="1"/>
        <v>0.69230769230769229</v>
      </c>
      <c r="G18" s="25">
        <v>22</v>
      </c>
      <c r="H18" s="92">
        <f t="shared" si="2"/>
        <v>0.6875</v>
      </c>
      <c r="I18" s="25">
        <v>8</v>
      </c>
      <c r="J18" s="92">
        <f t="shared" si="3"/>
        <v>0.4</v>
      </c>
      <c r="K18" s="24"/>
      <c r="L18" s="92"/>
      <c r="M18" s="92">
        <f t="shared" si="4"/>
        <v>0.62677010489510487</v>
      </c>
    </row>
    <row r="19" spans="1:13" s="34" customFormat="1" ht="21.95" customHeight="1">
      <c r="A19" s="33">
        <v>14</v>
      </c>
      <c r="B19" s="37" t="s">
        <v>96</v>
      </c>
      <c r="C19" s="38">
        <v>8</v>
      </c>
      <c r="D19" s="111">
        <f t="shared" si="0"/>
        <v>0.36363636363636365</v>
      </c>
      <c r="E19" s="25">
        <v>10</v>
      </c>
      <c r="F19" s="92">
        <f t="shared" si="1"/>
        <v>0.38461538461538464</v>
      </c>
      <c r="G19" s="25">
        <v>8</v>
      </c>
      <c r="H19" s="92">
        <f t="shared" si="2"/>
        <v>0.25</v>
      </c>
      <c r="I19" s="25">
        <v>0</v>
      </c>
      <c r="J19" s="92">
        <f t="shared" si="3"/>
        <v>0</v>
      </c>
      <c r="K19" s="24"/>
      <c r="L19" s="92"/>
      <c r="M19" s="92">
        <f t="shared" si="4"/>
        <v>0.24956293706293708</v>
      </c>
    </row>
    <row r="20" spans="1:13" s="34" customFormat="1" ht="21.95" customHeight="1">
      <c r="A20" s="33">
        <v>15</v>
      </c>
      <c r="B20" s="37" t="s">
        <v>97</v>
      </c>
      <c r="C20" s="38">
        <v>17</v>
      </c>
      <c r="D20" s="111">
        <f t="shared" si="0"/>
        <v>0.77272727272727271</v>
      </c>
      <c r="E20" s="25">
        <v>20</v>
      </c>
      <c r="F20" s="92">
        <f t="shared" si="1"/>
        <v>0.76923076923076927</v>
      </c>
      <c r="G20" s="25">
        <v>22</v>
      </c>
      <c r="H20" s="92">
        <f t="shared" si="2"/>
        <v>0.6875</v>
      </c>
      <c r="I20" s="25">
        <v>13</v>
      </c>
      <c r="J20" s="92">
        <f t="shared" si="3"/>
        <v>0.65</v>
      </c>
      <c r="K20" s="24"/>
      <c r="L20" s="92"/>
      <c r="M20" s="92">
        <f t="shared" si="4"/>
        <v>0.7198645104895105</v>
      </c>
    </row>
    <row r="21" spans="1:13" s="34" customFormat="1" ht="21.95" customHeight="1">
      <c r="A21" s="33">
        <v>16</v>
      </c>
      <c r="B21" s="37" t="s">
        <v>98</v>
      </c>
      <c r="C21" s="38">
        <v>11</v>
      </c>
      <c r="D21" s="111">
        <f t="shared" si="0"/>
        <v>0.5</v>
      </c>
      <c r="E21" s="25">
        <v>14</v>
      </c>
      <c r="F21" s="92">
        <f t="shared" si="1"/>
        <v>0.53846153846153844</v>
      </c>
      <c r="G21" s="25">
        <v>11</v>
      </c>
      <c r="H21" s="92">
        <f t="shared" si="2"/>
        <v>0.34375</v>
      </c>
      <c r="I21" s="25">
        <v>6</v>
      </c>
      <c r="J21" s="92">
        <f t="shared" si="3"/>
        <v>0.3</v>
      </c>
      <c r="K21" s="24"/>
      <c r="L21" s="92"/>
      <c r="M21" s="92">
        <f t="shared" si="4"/>
        <v>0.42055288461538459</v>
      </c>
    </row>
    <row r="22" spans="1:13" s="34" customFormat="1" ht="21.95" customHeight="1">
      <c r="A22" s="33">
        <v>17</v>
      </c>
      <c r="B22" s="37" t="s">
        <v>99</v>
      </c>
      <c r="C22" s="38">
        <v>20</v>
      </c>
      <c r="D22" s="111">
        <f t="shared" si="0"/>
        <v>0.90909090909090906</v>
      </c>
      <c r="E22" s="25">
        <v>22</v>
      </c>
      <c r="F22" s="92">
        <f t="shared" si="1"/>
        <v>0.84615384615384615</v>
      </c>
      <c r="G22" s="25">
        <v>28</v>
      </c>
      <c r="H22" s="92">
        <f t="shared" si="2"/>
        <v>0.875</v>
      </c>
      <c r="I22" s="25">
        <v>12</v>
      </c>
      <c r="J22" s="92">
        <f t="shared" si="3"/>
        <v>0.6</v>
      </c>
      <c r="K22" s="24"/>
      <c r="L22" s="92"/>
      <c r="M22" s="92">
        <f t="shared" si="4"/>
        <v>0.80756118881118877</v>
      </c>
    </row>
    <row r="23" spans="1:13" s="34" customFormat="1" ht="21.95" customHeight="1">
      <c r="A23" s="33">
        <v>18</v>
      </c>
      <c r="B23" s="37" t="s">
        <v>100</v>
      </c>
      <c r="C23" s="38">
        <v>15</v>
      </c>
      <c r="D23" s="111">
        <f t="shared" si="0"/>
        <v>0.68181818181818177</v>
      </c>
      <c r="E23" s="25">
        <v>18</v>
      </c>
      <c r="F23" s="92">
        <f t="shared" si="1"/>
        <v>0.69230769230769229</v>
      </c>
      <c r="G23" s="25">
        <v>19</v>
      </c>
      <c r="H23" s="92">
        <f t="shared" si="2"/>
        <v>0.59375</v>
      </c>
      <c r="I23" s="25">
        <v>9</v>
      </c>
      <c r="J23" s="92">
        <f t="shared" si="3"/>
        <v>0.45</v>
      </c>
      <c r="K23" s="24"/>
      <c r="L23" s="92"/>
      <c r="M23" s="92">
        <f t="shared" si="4"/>
        <v>0.60446896853146859</v>
      </c>
    </row>
    <row r="24" spans="1:13" s="34" customFormat="1" ht="21.95" customHeight="1">
      <c r="A24" s="33">
        <v>19</v>
      </c>
      <c r="B24" s="37" t="s">
        <v>101</v>
      </c>
      <c r="C24" s="38">
        <v>14</v>
      </c>
      <c r="D24" s="111">
        <f t="shared" si="0"/>
        <v>0.63636363636363635</v>
      </c>
      <c r="E24" s="25">
        <v>14</v>
      </c>
      <c r="F24" s="92">
        <f t="shared" si="1"/>
        <v>0.53846153846153844</v>
      </c>
      <c r="G24" s="25">
        <v>16</v>
      </c>
      <c r="H24" s="92">
        <f t="shared" si="2"/>
        <v>0.5</v>
      </c>
      <c r="I24" s="25">
        <v>9</v>
      </c>
      <c r="J24" s="92">
        <f t="shared" si="3"/>
        <v>0.45</v>
      </c>
      <c r="K24" s="24"/>
      <c r="L24" s="92"/>
      <c r="M24" s="92">
        <f t="shared" si="4"/>
        <v>0.53120629370629369</v>
      </c>
    </row>
    <row r="25" spans="1:13" s="34" customFormat="1" ht="21.95" customHeight="1">
      <c r="A25" s="33">
        <v>20</v>
      </c>
      <c r="B25" s="37" t="s">
        <v>102</v>
      </c>
      <c r="C25" s="38">
        <v>20</v>
      </c>
      <c r="D25" s="111">
        <f t="shared" si="0"/>
        <v>0.90909090909090906</v>
      </c>
      <c r="E25" s="25">
        <v>22</v>
      </c>
      <c r="F25" s="92">
        <f t="shared" si="1"/>
        <v>0.84615384615384615</v>
      </c>
      <c r="G25" s="25">
        <v>22</v>
      </c>
      <c r="H25" s="92">
        <f t="shared" si="2"/>
        <v>0.6875</v>
      </c>
      <c r="I25" s="25">
        <v>16</v>
      </c>
      <c r="J25" s="92">
        <f t="shared" si="3"/>
        <v>0.8</v>
      </c>
      <c r="K25" s="24"/>
      <c r="L25" s="92"/>
      <c r="M25" s="92">
        <f t="shared" si="4"/>
        <v>0.8106861888111887</v>
      </c>
    </row>
    <row r="26" spans="1:13" s="34" customFormat="1" ht="21.95" customHeight="1">
      <c r="A26" s="33">
        <v>21</v>
      </c>
      <c r="B26" s="37" t="s">
        <v>103</v>
      </c>
      <c r="C26" s="38">
        <v>10</v>
      </c>
      <c r="D26" s="111">
        <f t="shared" si="0"/>
        <v>0.45454545454545453</v>
      </c>
      <c r="E26" s="25">
        <v>10</v>
      </c>
      <c r="F26" s="92">
        <f t="shared" si="1"/>
        <v>0.38461538461538464</v>
      </c>
      <c r="G26" s="25">
        <v>12</v>
      </c>
      <c r="H26" s="92">
        <f t="shared" si="2"/>
        <v>0.375</v>
      </c>
      <c r="I26" s="25">
        <v>10</v>
      </c>
      <c r="J26" s="92">
        <f t="shared" si="3"/>
        <v>0.5</v>
      </c>
      <c r="K26" s="24"/>
      <c r="L26" s="92"/>
      <c r="M26" s="92">
        <f t="shared" si="4"/>
        <v>0.42854020979020979</v>
      </c>
    </row>
    <row r="27" spans="1:13" s="34" customFormat="1" ht="21.95" customHeight="1">
      <c r="A27" s="33">
        <v>22</v>
      </c>
      <c r="B27" s="37" t="s">
        <v>104</v>
      </c>
      <c r="C27" s="38">
        <v>18</v>
      </c>
      <c r="D27" s="111">
        <f t="shared" si="0"/>
        <v>0.81818181818181823</v>
      </c>
      <c r="E27" s="25">
        <v>20</v>
      </c>
      <c r="F27" s="92">
        <f t="shared" si="1"/>
        <v>0.76923076923076927</v>
      </c>
      <c r="G27" s="25">
        <v>23</v>
      </c>
      <c r="H27" s="92">
        <f t="shared" si="2"/>
        <v>0.71875</v>
      </c>
      <c r="I27" s="25">
        <v>11</v>
      </c>
      <c r="J27" s="92">
        <f t="shared" si="3"/>
        <v>0.55000000000000004</v>
      </c>
      <c r="K27" s="24"/>
      <c r="L27" s="92"/>
      <c r="M27" s="92">
        <f t="shared" si="4"/>
        <v>0.71404064685314683</v>
      </c>
    </row>
    <row r="28" spans="1:13" s="34" customFormat="1" ht="21.95" customHeight="1">
      <c r="A28" s="33">
        <v>23</v>
      </c>
      <c r="B28" s="37" t="s">
        <v>105</v>
      </c>
      <c r="C28" s="38">
        <v>6</v>
      </c>
      <c r="D28" s="111">
        <f t="shared" si="0"/>
        <v>0.27272727272727271</v>
      </c>
      <c r="E28" s="25">
        <v>9</v>
      </c>
      <c r="F28" s="92">
        <f t="shared" si="1"/>
        <v>0.34615384615384615</v>
      </c>
      <c r="G28" s="25">
        <v>7</v>
      </c>
      <c r="H28" s="92">
        <f t="shared" si="2"/>
        <v>0.21875</v>
      </c>
      <c r="I28" s="25">
        <v>0</v>
      </c>
      <c r="J28" s="92">
        <f t="shared" si="3"/>
        <v>0</v>
      </c>
      <c r="K28" s="24"/>
      <c r="L28" s="92"/>
      <c r="M28" s="92">
        <f t="shared" si="4"/>
        <v>0.20940777972027971</v>
      </c>
    </row>
    <row r="29" spans="1:13" s="34" customFormat="1" ht="21.95" customHeight="1">
      <c r="A29" s="33">
        <v>24</v>
      </c>
      <c r="B29" s="37" t="s">
        <v>106</v>
      </c>
      <c r="C29" s="38">
        <v>10</v>
      </c>
      <c r="D29" s="111">
        <f t="shared" si="0"/>
        <v>0.45454545454545453</v>
      </c>
      <c r="E29" s="25">
        <v>12</v>
      </c>
      <c r="F29" s="92">
        <f t="shared" si="1"/>
        <v>0.46153846153846156</v>
      </c>
      <c r="G29" s="25">
        <v>12</v>
      </c>
      <c r="H29" s="92">
        <f t="shared" si="2"/>
        <v>0.375</v>
      </c>
      <c r="I29" s="25">
        <v>4</v>
      </c>
      <c r="J29" s="92">
        <f t="shared" si="3"/>
        <v>0.2</v>
      </c>
      <c r="K29" s="24"/>
      <c r="L29" s="92"/>
      <c r="M29" s="92">
        <f t="shared" si="4"/>
        <v>0.372770979020979</v>
      </c>
    </row>
    <row r="30" spans="1:13" s="34" customFormat="1" ht="21.95" customHeight="1">
      <c r="A30" s="33">
        <v>25</v>
      </c>
      <c r="B30" s="37" t="s">
        <v>107</v>
      </c>
      <c r="C30" s="38">
        <v>15</v>
      </c>
      <c r="D30" s="111">
        <f t="shared" si="0"/>
        <v>0.68181818181818177</v>
      </c>
      <c r="E30" s="25">
        <v>17</v>
      </c>
      <c r="F30" s="92">
        <f t="shared" si="1"/>
        <v>0.65384615384615385</v>
      </c>
      <c r="G30" s="25">
        <v>16</v>
      </c>
      <c r="H30" s="92">
        <f t="shared" si="2"/>
        <v>0.5</v>
      </c>
      <c r="I30" s="25">
        <v>5</v>
      </c>
      <c r="J30" s="92">
        <f t="shared" si="3"/>
        <v>0.25</v>
      </c>
      <c r="K30" s="24"/>
      <c r="L30" s="92"/>
      <c r="M30" s="92">
        <f t="shared" si="4"/>
        <v>0.52141608391608396</v>
      </c>
    </row>
    <row r="31" spans="1:13" s="34" customFormat="1" ht="21.95" customHeight="1">
      <c r="A31" s="33">
        <v>26</v>
      </c>
      <c r="B31" s="37" t="s">
        <v>108</v>
      </c>
      <c r="C31" s="38">
        <v>13</v>
      </c>
      <c r="D31" s="111">
        <f t="shared" si="0"/>
        <v>0.59090909090909094</v>
      </c>
      <c r="E31" s="25">
        <v>14</v>
      </c>
      <c r="F31" s="92">
        <f t="shared" si="1"/>
        <v>0.53846153846153844</v>
      </c>
      <c r="G31" s="25">
        <v>14</v>
      </c>
      <c r="H31" s="92">
        <f t="shared" si="2"/>
        <v>0.4375</v>
      </c>
      <c r="I31" s="25">
        <v>7</v>
      </c>
      <c r="J31" s="92">
        <f t="shared" si="3"/>
        <v>0.35</v>
      </c>
      <c r="K31" s="24"/>
      <c r="L31" s="92"/>
      <c r="M31" s="92">
        <f t="shared" si="4"/>
        <v>0.47921765734265731</v>
      </c>
    </row>
    <row r="32" spans="1:13" s="34" customFormat="1" ht="21.95" customHeight="1">
      <c r="A32" s="33">
        <v>27</v>
      </c>
      <c r="B32" s="37" t="s">
        <v>109</v>
      </c>
      <c r="C32" s="38">
        <v>12</v>
      </c>
      <c r="D32" s="111">
        <f t="shared" si="0"/>
        <v>0.54545454545454541</v>
      </c>
      <c r="E32" s="25">
        <v>15</v>
      </c>
      <c r="F32" s="92">
        <f t="shared" si="1"/>
        <v>0.57692307692307687</v>
      </c>
      <c r="G32" s="25">
        <v>18</v>
      </c>
      <c r="H32" s="92">
        <f t="shared" si="2"/>
        <v>0.5625</v>
      </c>
      <c r="I32" s="25">
        <v>8</v>
      </c>
      <c r="J32" s="92">
        <f t="shared" si="3"/>
        <v>0.4</v>
      </c>
      <c r="K32" s="24"/>
      <c r="L32" s="92"/>
      <c r="M32" s="92">
        <f t="shared" si="4"/>
        <v>0.5212194055944056</v>
      </c>
    </row>
    <row r="33" spans="1:13" s="34" customFormat="1" ht="21.95" customHeight="1">
      <c r="A33" s="33">
        <v>28</v>
      </c>
      <c r="B33" s="37" t="s">
        <v>110</v>
      </c>
      <c r="C33" s="38">
        <v>15</v>
      </c>
      <c r="D33" s="111">
        <f t="shared" si="0"/>
        <v>0.68181818181818177</v>
      </c>
      <c r="E33" s="25">
        <v>17</v>
      </c>
      <c r="F33" s="92">
        <f t="shared" si="1"/>
        <v>0.65384615384615385</v>
      </c>
      <c r="G33" s="25">
        <v>15</v>
      </c>
      <c r="H33" s="92">
        <f t="shared" si="2"/>
        <v>0.46875</v>
      </c>
      <c r="I33" s="25">
        <v>8</v>
      </c>
      <c r="J33" s="92">
        <f t="shared" si="3"/>
        <v>0.4</v>
      </c>
      <c r="K33" s="24"/>
      <c r="L33" s="92"/>
      <c r="M33" s="92">
        <f t="shared" si="4"/>
        <v>0.55110358391608394</v>
      </c>
    </row>
    <row r="34" spans="1:13" s="34" customFormat="1" ht="21.95" customHeight="1">
      <c r="A34" s="33">
        <v>29</v>
      </c>
      <c r="B34" s="37" t="s">
        <v>111</v>
      </c>
      <c r="C34" s="38">
        <v>11</v>
      </c>
      <c r="D34" s="111">
        <f t="shared" si="0"/>
        <v>0.5</v>
      </c>
      <c r="E34" s="25">
        <v>13</v>
      </c>
      <c r="F34" s="92">
        <f t="shared" si="1"/>
        <v>0.5</v>
      </c>
      <c r="G34" s="25">
        <v>14</v>
      </c>
      <c r="H34" s="92">
        <f t="shared" si="2"/>
        <v>0.4375</v>
      </c>
      <c r="I34" s="25">
        <v>8</v>
      </c>
      <c r="J34" s="92">
        <f t="shared" si="3"/>
        <v>0.4</v>
      </c>
      <c r="K34" s="24"/>
      <c r="L34" s="92"/>
      <c r="M34" s="92">
        <f t="shared" si="4"/>
        <v>0.45937499999999998</v>
      </c>
    </row>
    <row r="35" spans="1:13" s="34" customFormat="1" ht="21.95" customHeight="1">
      <c r="A35" s="33">
        <v>30</v>
      </c>
      <c r="B35" s="37" t="s">
        <v>112</v>
      </c>
      <c r="C35" s="38">
        <v>20</v>
      </c>
      <c r="D35" s="111">
        <f t="shared" si="0"/>
        <v>0.90909090909090906</v>
      </c>
      <c r="E35" s="25">
        <v>23</v>
      </c>
      <c r="F35" s="92">
        <f t="shared" si="1"/>
        <v>0.88461538461538458</v>
      </c>
      <c r="G35" s="25">
        <v>28</v>
      </c>
      <c r="H35" s="92">
        <f t="shared" si="2"/>
        <v>0.875</v>
      </c>
      <c r="I35" s="25">
        <v>15</v>
      </c>
      <c r="J35" s="92">
        <f t="shared" si="3"/>
        <v>0.75</v>
      </c>
      <c r="K35" s="24"/>
      <c r="L35" s="92"/>
      <c r="M35" s="92">
        <f t="shared" si="4"/>
        <v>0.85467657342657344</v>
      </c>
    </row>
    <row r="36" spans="1:13" s="34" customFormat="1" ht="21.95" customHeight="1">
      <c r="A36" s="33">
        <v>31</v>
      </c>
      <c r="B36" s="37" t="s">
        <v>113</v>
      </c>
      <c r="C36" s="38">
        <v>15</v>
      </c>
      <c r="D36" s="111">
        <f t="shared" si="0"/>
        <v>0.68181818181818177</v>
      </c>
      <c r="E36" s="25">
        <v>16</v>
      </c>
      <c r="F36" s="92">
        <f t="shared" si="1"/>
        <v>0.61538461538461542</v>
      </c>
      <c r="G36" s="25">
        <v>21</v>
      </c>
      <c r="H36" s="92">
        <f t="shared" si="2"/>
        <v>0.65625</v>
      </c>
      <c r="I36" s="25">
        <v>10</v>
      </c>
      <c r="J36" s="92">
        <f t="shared" si="3"/>
        <v>0.5</v>
      </c>
      <c r="K36" s="24"/>
      <c r="L36" s="92"/>
      <c r="M36" s="92">
        <f t="shared" si="4"/>
        <v>0.61336319930069927</v>
      </c>
    </row>
    <row r="37" spans="1:13" s="34" customFormat="1" ht="21.95" customHeight="1">
      <c r="A37" s="33">
        <v>32</v>
      </c>
      <c r="B37" s="37" t="s">
        <v>114</v>
      </c>
      <c r="C37" s="38">
        <v>17</v>
      </c>
      <c r="D37" s="111">
        <f t="shared" si="0"/>
        <v>0.77272727272727271</v>
      </c>
      <c r="E37" s="25">
        <v>17</v>
      </c>
      <c r="F37" s="92">
        <f t="shared" si="1"/>
        <v>0.65384615384615385</v>
      </c>
      <c r="G37" s="25">
        <v>21</v>
      </c>
      <c r="H37" s="92">
        <f t="shared" si="2"/>
        <v>0.65625</v>
      </c>
      <c r="I37" s="25">
        <v>9</v>
      </c>
      <c r="J37" s="92">
        <f t="shared" si="3"/>
        <v>0.45</v>
      </c>
      <c r="K37" s="24"/>
      <c r="L37" s="92"/>
      <c r="M37" s="92">
        <f t="shared" si="4"/>
        <v>0.63320585664335671</v>
      </c>
    </row>
    <row r="38" spans="1:13" s="34" customFormat="1" ht="21.95" customHeight="1">
      <c r="A38" s="33">
        <v>33</v>
      </c>
      <c r="B38" s="37" t="s">
        <v>115</v>
      </c>
      <c r="C38" s="38">
        <v>13</v>
      </c>
      <c r="D38" s="111">
        <f t="shared" si="0"/>
        <v>0.59090909090909094</v>
      </c>
      <c r="E38" s="25">
        <v>14</v>
      </c>
      <c r="F38" s="92">
        <f t="shared" si="1"/>
        <v>0.53846153846153844</v>
      </c>
      <c r="G38" s="25">
        <v>14</v>
      </c>
      <c r="H38" s="92">
        <f t="shared" si="2"/>
        <v>0.4375</v>
      </c>
      <c r="I38" s="25">
        <v>9</v>
      </c>
      <c r="J38" s="92">
        <f t="shared" si="3"/>
        <v>0.45</v>
      </c>
      <c r="K38" s="24"/>
      <c r="L38" s="92"/>
      <c r="M38" s="92">
        <f t="shared" si="4"/>
        <v>0.50421765734265733</v>
      </c>
    </row>
    <row r="39" spans="1:13" s="34" customFormat="1" ht="21.95" customHeight="1">
      <c r="A39" s="33">
        <v>34</v>
      </c>
      <c r="B39" s="37" t="s">
        <v>116</v>
      </c>
      <c r="C39" s="38">
        <v>18</v>
      </c>
      <c r="D39" s="111">
        <f t="shared" si="0"/>
        <v>0.81818181818181823</v>
      </c>
      <c r="E39" s="25">
        <v>20</v>
      </c>
      <c r="F39" s="92">
        <f t="shared" si="1"/>
        <v>0.76923076923076927</v>
      </c>
      <c r="G39" s="25">
        <v>21</v>
      </c>
      <c r="H39" s="92">
        <f t="shared" si="2"/>
        <v>0.65625</v>
      </c>
      <c r="I39" s="25">
        <v>8</v>
      </c>
      <c r="J39" s="92">
        <f t="shared" si="3"/>
        <v>0.4</v>
      </c>
      <c r="K39" s="24"/>
      <c r="L39" s="92"/>
      <c r="M39" s="92">
        <f t="shared" si="4"/>
        <v>0.66091564685314685</v>
      </c>
    </row>
    <row r="40" spans="1:13" s="34" customFormat="1" ht="21.95" customHeight="1">
      <c r="A40" s="33">
        <v>35</v>
      </c>
      <c r="B40" s="37" t="s">
        <v>117</v>
      </c>
      <c r="C40" s="38">
        <v>3</v>
      </c>
      <c r="D40" s="111">
        <f t="shared" si="0"/>
        <v>0.13636363636363635</v>
      </c>
      <c r="E40" s="25">
        <v>4</v>
      </c>
      <c r="F40" s="92">
        <f t="shared" si="1"/>
        <v>0.15384615384615385</v>
      </c>
      <c r="G40" s="25">
        <v>5</v>
      </c>
      <c r="H40" s="92">
        <f t="shared" si="2"/>
        <v>0.15625</v>
      </c>
      <c r="I40" s="25">
        <v>1</v>
      </c>
      <c r="J40" s="92">
        <f t="shared" si="3"/>
        <v>0.05</v>
      </c>
      <c r="K40" s="24"/>
      <c r="L40" s="92"/>
      <c r="M40" s="92">
        <f t="shared" si="4"/>
        <v>0.12411494755244755</v>
      </c>
    </row>
    <row r="41" spans="1:13" s="34" customFormat="1" ht="21.95" customHeight="1">
      <c r="A41" s="33">
        <v>36</v>
      </c>
      <c r="B41" s="37" t="s">
        <v>118</v>
      </c>
      <c r="C41" s="38">
        <v>18</v>
      </c>
      <c r="D41" s="111">
        <f t="shared" si="0"/>
        <v>0.81818181818181823</v>
      </c>
      <c r="E41" s="25">
        <v>20</v>
      </c>
      <c r="F41" s="92">
        <f t="shared" si="1"/>
        <v>0.76923076923076927</v>
      </c>
      <c r="G41" s="25">
        <v>23</v>
      </c>
      <c r="H41" s="92">
        <f t="shared" si="2"/>
        <v>0.71875</v>
      </c>
      <c r="I41" s="25">
        <v>12</v>
      </c>
      <c r="J41" s="92">
        <f t="shared" si="3"/>
        <v>0.6</v>
      </c>
      <c r="K41" s="24"/>
      <c r="L41" s="92"/>
      <c r="M41" s="92">
        <f t="shared" si="4"/>
        <v>0.7265406468531469</v>
      </c>
    </row>
    <row r="42" spans="1:13" s="34" customFormat="1" ht="21.95" customHeight="1">
      <c r="A42" s="33">
        <v>37</v>
      </c>
      <c r="B42" s="37" t="s">
        <v>119</v>
      </c>
      <c r="C42" s="38">
        <v>12</v>
      </c>
      <c r="D42" s="111">
        <f t="shared" si="0"/>
        <v>0.54545454545454541</v>
      </c>
      <c r="E42" s="25">
        <v>14</v>
      </c>
      <c r="F42" s="92">
        <f t="shared" si="1"/>
        <v>0.53846153846153844</v>
      </c>
      <c r="G42" s="25">
        <v>16</v>
      </c>
      <c r="H42" s="92">
        <f t="shared" si="2"/>
        <v>0.5</v>
      </c>
      <c r="I42" s="25">
        <v>1</v>
      </c>
      <c r="J42" s="92">
        <f t="shared" si="3"/>
        <v>0.05</v>
      </c>
      <c r="K42" s="24"/>
      <c r="L42" s="92"/>
      <c r="M42" s="92">
        <f t="shared" si="4"/>
        <v>0.40847902097902095</v>
      </c>
    </row>
    <row r="43" spans="1:13" s="34" customFormat="1" ht="21.95" customHeight="1">
      <c r="A43" s="33">
        <v>38</v>
      </c>
      <c r="B43" s="37" t="s">
        <v>120</v>
      </c>
      <c r="C43" s="38">
        <v>16</v>
      </c>
      <c r="D43" s="111">
        <f t="shared" si="0"/>
        <v>0.72727272727272729</v>
      </c>
      <c r="E43" s="25">
        <v>17</v>
      </c>
      <c r="F43" s="92">
        <f t="shared" si="1"/>
        <v>0.65384615384615385</v>
      </c>
      <c r="G43" s="25">
        <v>22</v>
      </c>
      <c r="H43" s="92">
        <f t="shared" si="2"/>
        <v>0.6875</v>
      </c>
      <c r="I43" s="25">
        <v>11</v>
      </c>
      <c r="J43" s="92">
        <f t="shared" si="3"/>
        <v>0.55000000000000004</v>
      </c>
      <c r="K43" s="24"/>
      <c r="L43" s="92"/>
      <c r="M43" s="92">
        <f t="shared" si="4"/>
        <v>0.65465472027972038</v>
      </c>
    </row>
    <row r="44" spans="1:13" s="34" customFormat="1" ht="21.95" customHeight="1">
      <c r="A44" s="33">
        <v>39</v>
      </c>
      <c r="B44" s="37" t="s">
        <v>828</v>
      </c>
      <c r="C44" s="38">
        <v>3</v>
      </c>
      <c r="D44" s="111">
        <f t="shared" si="0"/>
        <v>0.13636363636363635</v>
      </c>
      <c r="E44" s="25">
        <v>6</v>
      </c>
      <c r="F44" s="92">
        <f t="shared" si="1"/>
        <v>0.23076923076923078</v>
      </c>
      <c r="G44" s="25">
        <v>6</v>
      </c>
      <c r="H44" s="92">
        <f t="shared" si="2"/>
        <v>0.1875</v>
      </c>
      <c r="I44" s="25">
        <v>0</v>
      </c>
      <c r="J44" s="92">
        <f t="shared" si="3"/>
        <v>0</v>
      </c>
      <c r="K44" s="24"/>
      <c r="L44" s="92"/>
      <c r="M44" s="92">
        <f t="shared" si="4"/>
        <v>0.13865821678321677</v>
      </c>
    </row>
    <row r="45" spans="1:13" s="34" customFormat="1" ht="21.95" customHeight="1">
      <c r="A45" s="33">
        <v>40</v>
      </c>
      <c r="B45" s="37" t="s">
        <v>829</v>
      </c>
      <c r="C45" s="38">
        <v>0</v>
      </c>
      <c r="D45" s="111">
        <f t="shared" si="0"/>
        <v>0</v>
      </c>
      <c r="E45" s="25">
        <v>0</v>
      </c>
      <c r="F45" s="92">
        <f t="shared" si="1"/>
        <v>0</v>
      </c>
      <c r="G45" s="25">
        <v>0</v>
      </c>
      <c r="H45" s="92">
        <f t="shared" si="2"/>
        <v>0</v>
      </c>
      <c r="I45" s="25">
        <v>1</v>
      </c>
      <c r="J45" s="92">
        <f t="shared" si="3"/>
        <v>0.05</v>
      </c>
      <c r="K45" s="24"/>
      <c r="L45" s="92"/>
      <c r="M45" s="92">
        <f t="shared" si="4"/>
        <v>1.2500000000000001E-2</v>
      </c>
    </row>
    <row r="46" spans="1:13" ht="21.95" customHeight="1">
      <c r="B46" s="119" t="s">
        <v>900</v>
      </c>
    </row>
  </sheetData>
  <mergeCells count="10">
    <mergeCell ref="A1:L1"/>
    <mergeCell ref="C2:D2"/>
    <mergeCell ref="E2:F2"/>
    <mergeCell ref="G2:H2"/>
    <mergeCell ref="I2:J2"/>
    <mergeCell ref="O2:P2"/>
    <mergeCell ref="Q2:R2"/>
    <mergeCell ref="S2:T2"/>
    <mergeCell ref="U2:V2"/>
    <mergeCell ref="K2:L2"/>
  </mergeCells>
  <pageMargins left="0.7" right="0.2" top="0.25" bottom="0.25" header="0.3" footer="0.3"/>
  <pageSetup paperSize="9" scale="7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"/>
  <sheetViews>
    <sheetView topLeftCell="A13" workbookViewId="0">
      <selection activeCell="B32" sqref="B32"/>
    </sheetView>
  </sheetViews>
  <sheetFormatPr defaultRowHeight="24.95" customHeight="1"/>
  <cols>
    <col min="1" max="1" width="7.42578125" style="1" bestFit="1" customWidth="1"/>
    <col min="2" max="2" width="27.28515625" style="11" bestFit="1" customWidth="1"/>
    <col min="3" max="3" width="7.7109375" style="22" customWidth="1"/>
    <col min="4" max="4" width="6.85546875" style="114" customWidth="1"/>
    <col min="5" max="5" width="8.5703125" style="11" customWidth="1"/>
    <col min="6" max="6" width="8.85546875" style="94" customWidth="1"/>
    <col min="7" max="7" width="8.85546875" customWidth="1"/>
    <col min="8" max="8" width="8.28515625" style="94" customWidth="1"/>
    <col min="9" max="9" width="6.140625" customWidth="1"/>
    <col min="10" max="10" width="5.85546875" style="94" customWidth="1"/>
    <col min="11" max="11" width="6" customWidth="1"/>
    <col min="12" max="12" width="6.140625" style="94" customWidth="1"/>
    <col min="13" max="13" width="9.140625" style="94"/>
  </cols>
  <sheetData>
    <row r="1" spans="1:13" ht="24.95" customHeight="1">
      <c r="A1" s="130" t="s">
        <v>834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ht="21">
      <c r="A2" s="62"/>
      <c r="B2" s="6" t="s">
        <v>861</v>
      </c>
      <c r="C2" s="121" t="s">
        <v>885</v>
      </c>
      <c r="D2" s="121"/>
      <c r="E2" s="121" t="s">
        <v>886</v>
      </c>
      <c r="F2" s="121"/>
      <c r="G2" s="121" t="s">
        <v>883</v>
      </c>
      <c r="H2" s="121"/>
      <c r="I2" s="121" t="s">
        <v>884</v>
      </c>
      <c r="J2" s="121"/>
      <c r="K2" s="121" t="s">
        <v>871</v>
      </c>
      <c r="L2" s="121"/>
      <c r="M2" s="104"/>
    </row>
    <row r="3" spans="1:13" ht="21">
      <c r="A3" s="62"/>
      <c r="B3" s="6" t="s">
        <v>874</v>
      </c>
      <c r="C3" s="83" t="s">
        <v>895</v>
      </c>
      <c r="D3" s="64" t="s">
        <v>862</v>
      </c>
      <c r="E3" s="83" t="s">
        <v>895</v>
      </c>
      <c r="F3" s="64" t="s">
        <v>862</v>
      </c>
      <c r="G3" s="83" t="s">
        <v>895</v>
      </c>
      <c r="H3" s="64" t="s">
        <v>862</v>
      </c>
      <c r="I3" s="83" t="s">
        <v>895</v>
      </c>
      <c r="J3" s="64" t="s">
        <v>862</v>
      </c>
      <c r="K3" s="83" t="s">
        <v>895</v>
      </c>
      <c r="L3" s="100" t="s">
        <v>862</v>
      </c>
      <c r="M3" s="104"/>
    </row>
    <row r="4" spans="1:13" ht="15">
      <c r="A4" s="65"/>
      <c r="B4" s="66" t="s">
        <v>863</v>
      </c>
      <c r="C4" s="67">
        <v>22</v>
      </c>
      <c r="D4" s="93" t="s">
        <v>899</v>
      </c>
      <c r="E4" s="67">
        <v>25</v>
      </c>
      <c r="F4" s="93" t="s">
        <v>899</v>
      </c>
      <c r="G4" s="67">
        <v>32</v>
      </c>
      <c r="H4" s="93" t="s">
        <v>899</v>
      </c>
      <c r="I4" s="67">
        <v>20</v>
      </c>
      <c r="J4" s="93" t="s">
        <v>899</v>
      </c>
      <c r="K4" s="67"/>
      <c r="L4" s="68" t="s">
        <v>899</v>
      </c>
      <c r="M4" s="68" t="s">
        <v>864</v>
      </c>
    </row>
    <row r="5" spans="1:13" ht="15">
      <c r="A5" s="65" t="s">
        <v>500</v>
      </c>
      <c r="B5" s="66" t="s">
        <v>495</v>
      </c>
      <c r="C5" s="67"/>
      <c r="D5" s="85"/>
      <c r="E5" s="67"/>
      <c r="F5" s="85"/>
      <c r="G5" s="67"/>
      <c r="H5" s="85"/>
      <c r="I5" s="67"/>
      <c r="J5" s="93"/>
      <c r="K5" s="67"/>
      <c r="L5" s="68"/>
      <c r="M5" s="68"/>
    </row>
    <row r="6" spans="1:13" s="27" customFormat="1" ht="24.95" customHeight="1">
      <c r="A6" s="23">
        <v>1</v>
      </c>
      <c r="B6" s="35" t="s">
        <v>121</v>
      </c>
      <c r="C6" s="36">
        <v>12</v>
      </c>
      <c r="D6" s="113">
        <f>C6/22</f>
        <v>0.54545454545454541</v>
      </c>
      <c r="E6" s="36">
        <v>13</v>
      </c>
      <c r="F6" s="99">
        <f>E6/25</f>
        <v>0.52</v>
      </c>
      <c r="G6" s="28">
        <v>14</v>
      </c>
      <c r="H6" s="99">
        <f>G6/32</f>
        <v>0.4375</v>
      </c>
      <c r="I6" s="28">
        <v>9</v>
      </c>
      <c r="J6" s="99">
        <f>I6/20</f>
        <v>0.45</v>
      </c>
      <c r="K6" s="26"/>
      <c r="L6" s="99"/>
      <c r="M6" s="99">
        <f>SUM(D6+F6+H6+J6)/4</f>
        <v>0.48823863636363635</v>
      </c>
    </row>
    <row r="7" spans="1:13" s="27" customFormat="1" ht="24.95" customHeight="1">
      <c r="A7" s="23">
        <v>2</v>
      </c>
      <c r="B7" s="35" t="s">
        <v>29</v>
      </c>
      <c r="C7" s="36">
        <v>9</v>
      </c>
      <c r="D7" s="113">
        <f t="shared" ref="D7:D31" si="0">C7/22</f>
        <v>0.40909090909090912</v>
      </c>
      <c r="E7" s="36">
        <v>11</v>
      </c>
      <c r="F7" s="99">
        <f t="shared" ref="F7:F31" si="1">E7/25</f>
        <v>0.44</v>
      </c>
      <c r="G7" s="28">
        <v>12</v>
      </c>
      <c r="H7" s="99">
        <f t="shared" ref="H7:H31" si="2">G7/32</f>
        <v>0.375</v>
      </c>
      <c r="I7" s="28">
        <v>6</v>
      </c>
      <c r="J7" s="99">
        <f t="shared" ref="J7:J31" si="3">I7/20</f>
        <v>0.3</v>
      </c>
      <c r="K7" s="26"/>
      <c r="L7" s="99"/>
      <c r="M7" s="99">
        <f t="shared" ref="M7:M31" si="4">SUM(D7+F7+H7+J7)/4</f>
        <v>0.38102272727272729</v>
      </c>
    </row>
    <row r="8" spans="1:13" s="27" customFormat="1" ht="24.95" customHeight="1">
      <c r="A8" s="23">
        <v>3</v>
      </c>
      <c r="B8" s="35" t="s">
        <v>122</v>
      </c>
      <c r="C8" s="36">
        <v>12</v>
      </c>
      <c r="D8" s="113">
        <f t="shared" si="0"/>
        <v>0.54545454545454541</v>
      </c>
      <c r="E8" s="36">
        <v>15</v>
      </c>
      <c r="F8" s="99">
        <f t="shared" si="1"/>
        <v>0.6</v>
      </c>
      <c r="G8" s="28">
        <v>12</v>
      </c>
      <c r="H8" s="99">
        <f t="shared" si="2"/>
        <v>0.375</v>
      </c>
      <c r="I8" s="28">
        <v>6</v>
      </c>
      <c r="J8" s="99">
        <f t="shared" si="3"/>
        <v>0.3</v>
      </c>
      <c r="K8" s="26"/>
      <c r="L8" s="99"/>
      <c r="M8" s="99">
        <f t="shared" si="4"/>
        <v>0.45511363636363639</v>
      </c>
    </row>
    <row r="9" spans="1:13" s="27" customFormat="1" ht="24.95" customHeight="1">
      <c r="A9" s="23">
        <v>4</v>
      </c>
      <c r="B9" s="35" t="s">
        <v>123</v>
      </c>
      <c r="C9" s="36">
        <v>13</v>
      </c>
      <c r="D9" s="113">
        <f t="shared" si="0"/>
        <v>0.59090909090909094</v>
      </c>
      <c r="E9" s="36">
        <v>15</v>
      </c>
      <c r="F9" s="99">
        <f t="shared" si="1"/>
        <v>0.6</v>
      </c>
      <c r="G9" s="28">
        <v>18</v>
      </c>
      <c r="H9" s="99">
        <f t="shared" si="2"/>
        <v>0.5625</v>
      </c>
      <c r="I9" s="28">
        <v>10</v>
      </c>
      <c r="J9" s="99">
        <f t="shared" si="3"/>
        <v>0.5</v>
      </c>
      <c r="K9" s="26"/>
      <c r="L9" s="99"/>
      <c r="M9" s="99">
        <f t="shared" si="4"/>
        <v>0.56335227272727273</v>
      </c>
    </row>
    <row r="10" spans="1:13" s="27" customFormat="1" ht="24.95" customHeight="1">
      <c r="A10" s="23">
        <v>5</v>
      </c>
      <c r="B10" s="35" t="s">
        <v>124</v>
      </c>
      <c r="C10" s="36">
        <v>12</v>
      </c>
      <c r="D10" s="113">
        <f t="shared" si="0"/>
        <v>0.54545454545454541</v>
      </c>
      <c r="E10" s="36">
        <v>13</v>
      </c>
      <c r="F10" s="99">
        <f t="shared" si="1"/>
        <v>0.52</v>
      </c>
      <c r="G10" s="28">
        <v>18</v>
      </c>
      <c r="H10" s="99">
        <f t="shared" si="2"/>
        <v>0.5625</v>
      </c>
      <c r="I10" s="28">
        <v>9</v>
      </c>
      <c r="J10" s="99">
        <f t="shared" si="3"/>
        <v>0.45</v>
      </c>
      <c r="K10" s="26"/>
      <c r="L10" s="99"/>
      <c r="M10" s="99">
        <f t="shared" si="4"/>
        <v>0.5194886363636364</v>
      </c>
    </row>
    <row r="11" spans="1:13" s="27" customFormat="1" ht="24.95" customHeight="1">
      <c r="A11" s="23">
        <v>6</v>
      </c>
      <c r="B11" s="35" t="s">
        <v>125</v>
      </c>
      <c r="C11" s="36">
        <v>13</v>
      </c>
      <c r="D11" s="113">
        <f t="shared" si="0"/>
        <v>0.59090909090909094</v>
      </c>
      <c r="E11" s="36">
        <v>15</v>
      </c>
      <c r="F11" s="99">
        <f t="shared" si="1"/>
        <v>0.6</v>
      </c>
      <c r="G11" s="28">
        <v>16</v>
      </c>
      <c r="H11" s="99">
        <f t="shared" si="2"/>
        <v>0.5</v>
      </c>
      <c r="I11" s="28">
        <v>6</v>
      </c>
      <c r="J11" s="99">
        <f t="shared" si="3"/>
        <v>0.3</v>
      </c>
      <c r="K11" s="26"/>
      <c r="L11" s="99"/>
      <c r="M11" s="99">
        <f t="shared" si="4"/>
        <v>0.49772727272727274</v>
      </c>
    </row>
    <row r="12" spans="1:13" s="27" customFormat="1" ht="24.95" customHeight="1">
      <c r="A12" s="23">
        <v>7</v>
      </c>
      <c r="B12" s="35" t="s">
        <v>126</v>
      </c>
      <c r="C12" s="36">
        <v>13</v>
      </c>
      <c r="D12" s="113">
        <f t="shared" si="0"/>
        <v>0.59090909090909094</v>
      </c>
      <c r="E12" s="36">
        <v>14</v>
      </c>
      <c r="F12" s="99">
        <f t="shared" si="1"/>
        <v>0.56000000000000005</v>
      </c>
      <c r="G12" s="28">
        <v>16</v>
      </c>
      <c r="H12" s="99">
        <f t="shared" si="2"/>
        <v>0.5</v>
      </c>
      <c r="I12" s="28">
        <v>5</v>
      </c>
      <c r="J12" s="99">
        <f t="shared" si="3"/>
        <v>0.25</v>
      </c>
      <c r="K12" s="26"/>
      <c r="L12" s="99"/>
      <c r="M12" s="99">
        <f t="shared" si="4"/>
        <v>0.47522727272727272</v>
      </c>
    </row>
    <row r="13" spans="1:13" s="27" customFormat="1" ht="24.95" customHeight="1">
      <c r="A13" s="23">
        <v>8</v>
      </c>
      <c r="B13" s="35" t="s">
        <v>127</v>
      </c>
      <c r="C13" s="36">
        <v>12</v>
      </c>
      <c r="D13" s="113">
        <f t="shared" si="0"/>
        <v>0.54545454545454541</v>
      </c>
      <c r="E13" s="36">
        <v>13</v>
      </c>
      <c r="F13" s="99">
        <f t="shared" si="1"/>
        <v>0.52</v>
      </c>
      <c r="G13" s="28">
        <v>18</v>
      </c>
      <c r="H13" s="99">
        <f t="shared" si="2"/>
        <v>0.5625</v>
      </c>
      <c r="I13" s="28">
        <v>10</v>
      </c>
      <c r="J13" s="99">
        <f t="shared" si="3"/>
        <v>0.5</v>
      </c>
      <c r="K13" s="26"/>
      <c r="L13" s="99"/>
      <c r="M13" s="99">
        <f t="shared" si="4"/>
        <v>0.53198863636363636</v>
      </c>
    </row>
    <row r="14" spans="1:13" s="27" customFormat="1" ht="24.95" customHeight="1">
      <c r="A14" s="23">
        <v>9</v>
      </c>
      <c r="B14" s="35" t="s">
        <v>128</v>
      </c>
      <c r="C14" s="36">
        <v>18</v>
      </c>
      <c r="D14" s="113">
        <f t="shared" si="0"/>
        <v>0.81818181818181823</v>
      </c>
      <c r="E14" s="36">
        <v>22</v>
      </c>
      <c r="F14" s="99">
        <f t="shared" si="1"/>
        <v>0.88</v>
      </c>
      <c r="G14" s="28">
        <v>29</v>
      </c>
      <c r="H14" s="99">
        <f t="shared" si="2"/>
        <v>0.90625</v>
      </c>
      <c r="I14" s="28">
        <v>16</v>
      </c>
      <c r="J14" s="99">
        <f t="shared" si="3"/>
        <v>0.8</v>
      </c>
      <c r="K14" s="26"/>
      <c r="L14" s="99"/>
      <c r="M14" s="99">
        <f t="shared" si="4"/>
        <v>0.85110795454545451</v>
      </c>
    </row>
    <row r="15" spans="1:13" s="27" customFormat="1" ht="24.95" customHeight="1">
      <c r="A15" s="23">
        <v>10</v>
      </c>
      <c r="B15" s="35" t="s">
        <v>129</v>
      </c>
      <c r="C15" s="36">
        <v>11</v>
      </c>
      <c r="D15" s="113">
        <f t="shared" si="0"/>
        <v>0.5</v>
      </c>
      <c r="E15" s="36">
        <v>10</v>
      </c>
      <c r="F15" s="99">
        <f t="shared" si="1"/>
        <v>0.4</v>
      </c>
      <c r="G15" s="28">
        <v>7</v>
      </c>
      <c r="H15" s="99">
        <f t="shared" si="2"/>
        <v>0.21875</v>
      </c>
      <c r="I15" s="28">
        <v>1</v>
      </c>
      <c r="J15" s="99">
        <f t="shared" si="3"/>
        <v>0.05</v>
      </c>
      <c r="K15" s="26"/>
      <c r="L15" s="99"/>
      <c r="M15" s="99">
        <f t="shared" si="4"/>
        <v>0.29218749999999999</v>
      </c>
    </row>
    <row r="16" spans="1:13" s="27" customFormat="1" ht="24.95" customHeight="1">
      <c r="A16" s="23">
        <v>11</v>
      </c>
      <c r="B16" s="35" t="s">
        <v>130</v>
      </c>
      <c r="C16" s="36">
        <v>19</v>
      </c>
      <c r="D16" s="113">
        <f t="shared" si="0"/>
        <v>0.86363636363636365</v>
      </c>
      <c r="E16" s="36">
        <v>19</v>
      </c>
      <c r="F16" s="99">
        <f t="shared" si="1"/>
        <v>0.76</v>
      </c>
      <c r="G16" s="28">
        <v>24</v>
      </c>
      <c r="H16" s="99">
        <f t="shared" si="2"/>
        <v>0.75</v>
      </c>
      <c r="I16" s="28">
        <v>9</v>
      </c>
      <c r="J16" s="99">
        <f t="shared" si="3"/>
        <v>0.45</v>
      </c>
      <c r="K16" s="26"/>
      <c r="L16" s="99"/>
      <c r="M16" s="99">
        <f t="shared" si="4"/>
        <v>0.70590909090909093</v>
      </c>
    </row>
    <row r="17" spans="1:13" s="27" customFormat="1" ht="24.95" customHeight="1">
      <c r="A17" s="23">
        <v>12</v>
      </c>
      <c r="B17" s="35" t="s">
        <v>131</v>
      </c>
      <c r="C17" s="36">
        <v>9</v>
      </c>
      <c r="D17" s="113">
        <f t="shared" si="0"/>
        <v>0.40909090909090912</v>
      </c>
      <c r="E17" s="36">
        <v>9</v>
      </c>
      <c r="F17" s="99">
        <f t="shared" si="1"/>
        <v>0.36</v>
      </c>
      <c r="G17" s="28">
        <v>10</v>
      </c>
      <c r="H17" s="99">
        <f t="shared" si="2"/>
        <v>0.3125</v>
      </c>
      <c r="I17" s="28">
        <v>1</v>
      </c>
      <c r="J17" s="99">
        <f t="shared" si="3"/>
        <v>0.05</v>
      </c>
      <c r="K17" s="26"/>
      <c r="L17" s="99"/>
      <c r="M17" s="99">
        <f t="shared" si="4"/>
        <v>0.28289772727272727</v>
      </c>
    </row>
    <row r="18" spans="1:13" s="27" customFormat="1" ht="24.95" customHeight="1">
      <c r="A18" s="23">
        <v>13</v>
      </c>
      <c r="B18" s="35" t="s">
        <v>132</v>
      </c>
      <c r="C18" s="36">
        <v>16</v>
      </c>
      <c r="D18" s="113">
        <f t="shared" si="0"/>
        <v>0.72727272727272729</v>
      </c>
      <c r="E18" s="36">
        <v>17</v>
      </c>
      <c r="F18" s="99">
        <f t="shared" si="1"/>
        <v>0.68</v>
      </c>
      <c r="G18" s="28">
        <v>22</v>
      </c>
      <c r="H18" s="99">
        <f t="shared" si="2"/>
        <v>0.6875</v>
      </c>
      <c r="I18" s="28">
        <v>10</v>
      </c>
      <c r="J18" s="99">
        <f t="shared" si="3"/>
        <v>0.5</v>
      </c>
      <c r="K18" s="26"/>
      <c r="L18" s="99"/>
      <c r="M18" s="99">
        <f t="shared" si="4"/>
        <v>0.64869318181818181</v>
      </c>
    </row>
    <row r="19" spans="1:13" s="27" customFormat="1" ht="24.95" customHeight="1">
      <c r="A19" s="23">
        <v>14</v>
      </c>
      <c r="B19" s="35" t="s">
        <v>133</v>
      </c>
      <c r="C19" s="36">
        <v>19</v>
      </c>
      <c r="D19" s="113">
        <f t="shared" si="0"/>
        <v>0.86363636363636365</v>
      </c>
      <c r="E19" s="36">
        <v>20</v>
      </c>
      <c r="F19" s="99">
        <f t="shared" si="1"/>
        <v>0.8</v>
      </c>
      <c r="G19" s="28">
        <v>26</v>
      </c>
      <c r="H19" s="99">
        <f t="shared" si="2"/>
        <v>0.8125</v>
      </c>
      <c r="I19" s="28">
        <v>13</v>
      </c>
      <c r="J19" s="99">
        <f t="shared" si="3"/>
        <v>0.65</v>
      </c>
      <c r="K19" s="26"/>
      <c r="L19" s="99"/>
      <c r="M19" s="99">
        <f t="shared" si="4"/>
        <v>0.78153409090909087</v>
      </c>
    </row>
    <row r="20" spans="1:13" s="27" customFormat="1" ht="24.95" customHeight="1">
      <c r="A20" s="23">
        <v>15</v>
      </c>
      <c r="B20" s="35" t="s">
        <v>134</v>
      </c>
      <c r="C20" s="36">
        <v>17</v>
      </c>
      <c r="D20" s="113">
        <f t="shared" si="0"/>
        <v>0.77272727272727271</v>
      </c>
      <c r="E20" s="36">
        <v>20</v>
      </c>
      <c r="F20" s="99">
        <f t="shared" si="1"/>
        <v>0.8</v>
      </c>
      <c r="G20" s="28">
        <v>20</v>
      </c>
      <c r="H20" s="99">
        <f t="shared" si="2"/>
        <v>0.625</v>
      </c>
      <c r="I20" s="28">
        <v>6</v>
      </c>
      <c r="J20" s="99">
        <f t="shared" si="3"/>
        <v>0.3</v>
      </c>
      <c r="K20" s="26"/>
      <c r="L20" s="99"/>
      <c r="M20" s="99">
        <f t="shared" si="4"/>
        <v>0.62443181818181814</v>
      </c>
    </row>
    <row r="21" spans="1:13" s="27" customFormat="1" ht="24.95" customHeight="1">
      <c r="A21" s="23">
        <v>16</v>
      </c>
      <c r="B21" s="35" t="s">
        <v>135</v>
      </c>
      <c r="C21" s="36">
        <v>15</v>
      </c>
      <c r="D21" s="113">
        <f t="shared" si="0"/>
        <v>0.68181818181818177</v>
      </c>
      <c r="E21" s="36">
        <v>20</v>
      </c>
      <c r="F21" s="99">
        <f t="shared" si="1"/>
        <v>0.8</v>
      </c>
      <c r="G21" s="28">
        <v>26</v>
      </c>
      <c r="H21" s="99">
        <f t="shared" si="2"/>
        <v>0.8125</v>
      </c>
      <c r="I21" s="28">
        <v>14</v>
      </c>
      <c r="J21" s="99">
        <f t="shared" si="3"/>
        <v>0.7</v>
      </c>
      <c r="K21" s="26"/>
      <c r="L21" s="99"/>
      <c r="M21" s="99">
        <f t="shared" si="4"/>
        <v>0.74857954545454541</v>
      </c>
    </row>
    <row r="22" spans="1:13" s="27" customFormat="1" ht="24.95" customHeight="1">
      <c r="A22" s="23">
        <v>17</v>
      </c>
      <c r="B22" s="35" t="s">
        <v>136</v>
      </c>
      <c r="C22" s="36">
        <v>19</v>
      </c>
      <c r="D22" s="113">
        <f t="shared" si="0"/>
        <v>0.86363636363636365</v>
      </c>
      <c r="E22" s="36">
        <v>21</v>
      </c>
      <c r="F22" s="99">
        <f t="shared" si="1"/>
        <v>0.84</v>
      </c>
      <c r="G22" s="28">
        <v>27</v>
      </c>
      <c r="H22" s="99">
        <f t="shared" si="2"/>
        <v>0.84375</v>
      </c>
      <c r="I22" s="28">
        <v>11</v>
      </c>
      <c r="J22" s="99">
        <f t="shared" si="3"/>
        <v>0.55000000000000004</v>
      </c>
      <c r="K22" s="26"/>
      <c r="L22" s="99"/>
      <c r="M22" s="99">
        <f t="shared" si="4"/>
        <v>0.77434659090909097</v>
      </c>
    </row>
    <row r="23" spans="1:13" s="27" customFormat="1" ht="24.95" customHeight="1">
      <c r="A23" s="23">
        <v>18</v>
      </c>
      <c r="B23" s="35" t="s">
        <v>137</v>
      </c>
      <c r="C23" s="36">
        <v>12</v>
      </c>
      <c r="D23" s="113">
        <f t="shared" si="0"/>
        <v>0.54545454545454541</v>
      </c>
      <c r="E23" s="36">
        <v>14</v>
      </c>
      <c r="F23" s="99">
        <f t="shared" si="1"/>
        <v>0.56000000000000005</v>
      </c>
      <c r="G23" s="28">
        <v>18</v>
      </c>
      <c r="H23" s="99">
        <f t="shared" si="2"/>
        <v>0.5625</v>
      </c>
      <c r="I23" s="28">
        <v>10</v>
      </c>
      <c r="J23" s="99">
        <f t="shared" si="3"/>
        <v>0.5</v>
      </c>
      <c r="K23" s="26"/>
      <c r="L23" s="99"/>
      <c r="M23" s="99">
        <f t="shared" si="4"/>
        <v>0.54198863636363637</v>
      </c>
    </row>
    <row r="24" spans="1:13" s="27" customFormat="1" ht="24.95" customHeight="1">
      <c r="A24" s="23">
        <v>19</v>
      </c>
      <c r="B24" s="35" t="s">
        <v>138</v>
      </c>
      <c r="C24" s="36">
        <v>12</v>
      </c>
      <c r="D24" s="113">
        <f t="shared" si="0"/>
        <v>0.54545454545454541</v>
      </c>
      <c r="E24" s="36">
        <v>17</v>
      </c>
      <c r="F24" s="99">
        <f t="shared" si="1"/>
        <v>0.68</v>
      </c>
      <c r="G24" s="28">
        <v>20</v>
      </c>
      <c r="H24" s="99">
        <f t="shared" si="2"/>
        <v>0.625</v>
      </c>
      <c r="I24" s="28">
        <v>9</v>
      </c>
      <c r="J24" s="99">
        <f t="shared" si="3"/>
        <v>0.45</v>
      </c>
      <c r="K24" s="26"/>
      <c r="L24" s="99"/>
      <c r="M24" s="99">
        <f t="shared" si="4"/>
        <v>0.57511363636363644</v>
      </c>
    </row>
    <row r="25" spans="1:13" s="27" customFormat="1" ht="24.95" customHeight="1">
      <c r="A25" s="23">
        <v>20</v>
      </c>
      <c r="B25" s="35" t="s">
        <v>139</v>
      </c>
      <c r="C25" s="36">
        <v>13</v>
      </c>
      <c r="D25" s="113">
        <f t="shared" si="0"/>
        <v>0.59090909090909094</v>
      </c>
      <c r="E25" s="36">
        <v>14</v>
      </c>
      <c r="F25" s="99">
        <f t="shared" si="1"/>
        <v>0.56000000000000005</v>
      </c>
      <c r="G25" s="28">
        <v>14</v>
      </c>
      <c r="H25" s="99">
        <f t="shared" si="2"/>
        <v>0.4375</v>
      </c>
      <c r="I25" s="28">
        <v>7</v>
      </c>
      <c r="J25" s="99">
        <f t="shared" si="3"/>
        <v>0.35</v>
      </c>
      <c r="K25" s="26"/>
      <c r="L25" s="99"/>
      <c r="M25" s="99">
        <f t="shared" si="4"/>
        <v>0.48460227272727274</v>
      </c>
    </row>
    <row r="26" spans="1:13" s="27" customFormat="1" ht="24.95" customHeight="1">
      <c r="A26" s="23">
        <v>21</v>
      </c>
      <c r="B26" s="35" t="s">
        <v>140</v>
      </c>
      <c r="C26" s="36">
        <v>7</v>
      </c>
      <c r="D26" s="113">
        <f t="shared" si="0"/>
        <v>0.31818181818181818</v>
      </c>
      <c r="E26" s="36">
        <v>8</v>
      </c>
      <c r="F26" s="99">
        <f t="shared" si="1"/>
        <v>0.32</v>
      </c>
      <c r="G26" s="28">
        <v>7</v>
      </c>
      <c r="H26" s="99">
        <f t="shared" si="2"/>
        <v>0.21875</v>
      </c>
      <c r="I26" s="28">
        <v>0</v>
      </c>
      <c r="J26" s="99">
        <f t="shared" si="3"/>
        <v>0</v>
      </c>
      <c r="K26" s="26"/>
      <c r="L26" s="99"/>
      <c r="M26" s="99">
        <f t="shared" si="4"/>
        <v>0.21423295454545455</v>
      </c>
    </row>
    <row r="27" spans="1:13" s="27" customFormat="1" ht="24.95" customHeight="1">
      <c r="A27" s="23">
        <v>22</v>
      </c>
      <c r="B27" s="35" t="s">
        <v>141</v>
      </c>
      <c r="C27" s="36">
        <v>7</v>
      </c>
      <c r="D27" s="113">
        <f t="shared" si="0"/>
        <v>0.31818181818181818</v>
      </c>
      <c r="E27" s="36">
        <v>7</v>
      </c>
      <c r="F27" s="99">
        <f t="shared" si="1"/>
        <v>0.28000000000000003</v>
      </c>
      <c r="G27" s="28">
        <v>7</v>
      </c>
      <c r="H27" s="99">
        <f t="shared" si="2"/>
        <v>0.21875</v>
      </c>
      <c r="I27" s="28">
        <v>0</v>
      </c>
      <c r="J27" s="99">
        <f t="shared" si="3"/>
        <v>0</v>
      </c>
      <c r="K27" s="26"/>
      <c r="L27" s="99"/>
      <c r="M27" s="99">
        <f t="shared" si="4"/>
        <v>0.20423295454545454</v>
      </c>
    </row>
    <row r="28" spans="1:13" s="27" customFormat="1" ht="24.95" customHeight="1">
      <c r="A28" s="23">
        <v>23</v>
      </c>
      <c r="B28" s="35" t="s">
        <v>142</v>
      </c>
      <c r="C28" s="36">
        <v>15</v>
      </c>
      <c r="D28" s="113">
        <f t="shared" si="0"/>
        <v>0.68181818181818177</v>
      </c>
      <c r="E28" s="36">
        <v>16</v>
      </c>
      <c r="F28" s="99">
        <f t="shared" si="1"/>
        <v>0.64</v>
      </c>
      <c r="G28" s="28">
        <v>18</v>
      </c>
      <c r="H28" s="99">
        <f t="shared" si="2"/>
        <v>0.5625</v>
      </c>
      <c r="I28" s="28">
        <v>9</v>
      </c>
      <c r="J28" s="99">
        <f t="shared" si="3"/>
        <v>0.45</v>
      </c>
      <c r="K28" s="26"/>
      <c r="L28" s="99"/>
      <c r="M28" s="99">
        <f t="shared" si="4"/>
        <v>0.58357954545454549</v>
      </c>
    </row>
    <row r="29" spans="1:13" s="27" customFormat="1" ht="24.95" customHeight="1">
      <c r="A29" s="23">
        <v>24</v>
      </c>
      <c r="B29" s="35" t="s">
        <v>143</v>
      </c>
      <c r="C29" s="36">
        <v>17</v>
      </c>
      <c r="D29" s="113">
        <f t="shared" si="0"/>
        <v>0.77272727272727271</v>
      </c>
      <c r="E29" s="36">
        <v>18</v>
      </c>
      <c r="F29" s="99">
        <f t="shared" si="1"/>
        <v>0.72</v>
      </c>
      <c r="G29" s="28">
        <v>19</v>
      </c>
      <c r="H29" s="99">
        <f t="shared" si="2"/>
        <v>0.59375</v>
      </c>
      <c r="I29" s="28">
        <v>6</v>
      </c>
      <c r="J29" s="99">
        <f t="shared" si="3"/>
        <v>0.3</v>
      </c>
      <c r="K29" s="26"/>
      <c r="L29" s="99"/>
      <c r="M29" s="99">
        <f t="shared" si="4"/>
        <v>0.59661931818181813</v>
      </c>
    </row>
    <row r="30" spans="1:13" s="27" customFormat="1" ht="24.95" customHeight="1">
      <c r="A30" s="23">
        <v>25</v>
      </c>
      <c r="B30" s="26" t="s">
        <v>678</v>
      </c>
      <c r="C30" s="36">
        <v>19</v>
      </c>
      <c r="D30" s="113">
        <f t="shared" si="0"/>
        <v>0.86363636363636365</v>
      </c>
      <c r="E30" s="36">
        <v>19</v>
      </c>
      <c r="F30" s="99">
        <f t="shared" si="1"/>
        <v>0.76</v>
      </c>
      <c r="G30" s="28">
        <v>17</v>
      </c>
      <c r="H30" s="99">
        <f t="shared" si="2"/>
        <v>0.53125</v>
      </c>
      <c r="I30" s="28">
        <v>14</v>
      </c>
      <c r="J30" s="99">
        <f t="shared" si="3"/>
        <v>0.7</v>
      </c>
      <c r="K30" s="26"/>
      <c r="L30" s="99"/>
      <c r="M30" s="99">
        <f t="shared" si="4"/>
        <v>0.71372159090909082</v>
      </c>
    </row>
    <row r="31" spans="1:13" s="27" customFormat="1" ht="24.95" customHeight="1">
      <c r="A31" s="23">
        <v>26</v>
      </c>
      <c r="B31" s="26" t="s">
        <v>859</v>
      </c>
      <c r="C31" s="36">
        <v>15</v>
      </c>
      <c r="D31" s="113">
        <f t="shared" si="0"/>
        <v>0.68181818181818177</v>
      </c>
      <c r="E31" s="36">
        <v>15</v>
      </c>
      <c r="F31" s="99">
        <f t="shared" si="1"/>
        <v>0.6</v>
      </c>
      <c r="G31" s="28">
        <v>15</v>
      </c>
      <c r="H31" s="99">
        <f t="shared" si="2"/>
        <v>0.46875</v>
      </c>
      <c r="I31" s="28">
        <v>7</v>
      </c>
      <c r="J31" s="99">
        <f t="shared" si="3"/>
        <v>0.35</v>
      </c>
      <c r="K31" s="26"/>
      <c r="L31" s="99"/>
      <c r="M31" s="99">
        <f t="shared" si="4"/>
        <v>0.52514204545454546</v>
      </c>
    </row>
    <row r="32" spans="1:13" ht="24.95" customHeight="1">
      <c r="B32" s="119" t="s">
        <v>900</v>
      </c>
    </row>
  </sheetData>
  <mergeCells count="6">
    <mergeCell ref="K2:L2"/>
    <mergeCell ref="A1:L1"/>
    <mergeCell ref="C2:D2"/>
    <mergeCell ref="E2:F2"/>
    <mergeCell ref="G2:H2"/>
    <mergeCell ref="I2:J2"/>
  </mergeCells>
  <pageMargins left="0.7" right="0.7" top="0.25" bottom="0.2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BBA II</vt:lpstr>
      <vt:lpstr>BCOM II</vt:lpstr>
      <vt:lpstr>BA-II-A</vt:lpstr>
      <vt:lpstr>BA-II-B</vt:lpstr>
      <vt:lpstr>BBA IV</vt:lpstr>
      <vt:lpstr>BCom IV</vt:lpstr>
      <vt:lpstr>BA IV</vt:lpstr>
      <vt:lpstr>BBA VI</vt:lpstr>
      <vt:lpstr>BCom VI</vt:lpstr>
      <vt:lpstr>BA VI</vt:lpstr>
      <vt:lpstr>BBA VIII</vt:lpstr>
      <vt:lpstr>BCom VIII</vt:lpstr>
      <vt:lpstr>BA VIII</vt:lpstr>
      <vt:lpstr>BBA-X</vt:lpstr>
      <vt:lpstr>BCom-X</vt:lpstr>
      <vt:lpstr>BA-X</vt:lpstr>
      <vt:lpstr>BBA X</vt:lpstr>
      <vt:lpstr>BCom X</vt:lpstr>
      <vt:lpstr>BA X</vt:lpstr>
      <vt:lpstr>SUBJECT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2018-04-03T05:42:35Z</dcterms:modified>
</cp:coreProperties>
</file>