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 firstSheet="3" activeTab="16"/>
  </bookViews>
  <sheets>
    <sheet name="BBA-II" sheetId="28" r:id="rId1"/>
    <sheet name="BCOM-II" sheetId="27" r:id="rId2"/>
    <sheet name="BA-II-A" sheetId="26" r:id="rId3"/>
    <sheet name="BA-II-B" sheetId="25" r:id="rId4"/>
    <sheet name="BBA IV" sheetId="22" r:id="rId5"/>
    <sheet name="BCOM IV" sheetId="21" r:id="rId6"/>
    <sheet name="BA-IV-A" sheetId="23" r:id="rId7"/>
    <sheet name="BA-IV-B" sheetId="20" r:id="rId8"/>
    <sheet name="BBA VI" sheetId="9" r:id="rId9"/>
    <sheet name="BCom VI" sheetId="10" r:id="rId10"/>
    <sheet name="BA VI" sheetId="11" r:id="rId11"/>
    <sheet name="BBA VIII" sheetId="6" r:id="rId12"/>
    <sheet name="BCom VIII" sheetId="7" r:id="rId13"/>
    <sheet name="BA VIII" sheetId="8" r:id="rId14"/>
    <sheet name="BBAX" sheetId="1" r:id="rId15"/>
    <sheet name="BComX" sheetId="4" r:id="rId16"/>
    <sheet name="BAX" sheetId="5" r:id="rId17"/>
    <sheet name="BBA X" sheetId="16" state="hidden" r:id="rId18"/>
    <sheet name="BCom X" sheetId="15" state="hidden" r:id="rId19"/>
    <sheet name="BA X" sheetId="14" state="hidden" r:id="rId20"/>
    <sheet name="SUBJECT" sheetId="19" state="hidden" r:id="rId21"/>
    <sheet name="Sheet1" sheetId="24" state="hidden" r:id="rId22"/>
  </sheets>
  <definedNames>
    <definedName name="_xlnm.Print_Area" localSheetId="0">'BBA-II'!$A$1:$Q$64</definedName>
    <definedName name="_xlnm.Print_Area" localSheetId="1">'BCOM-II'!$A$1:$Q$28</definedName>
  </definedNames>
  <calcPr calcId="124519"/>
</workbook>
</file>

<file path=xl/calcChain.xml><?xml version="1.0" encoding="utf-8"?>
<calcChain xmlns="http://schemas.openxmlformats.org/spreadsheetml/2006/main"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6"/>
  <c r="L7" i="2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6"/>
  <c r="P7" i="26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6"/>
  <c r="P55" i="25"/>
  <c r="P56"/>
  <c r="P57"/>
  <c r="P58"/>
  <c r="P59"/>
  <c r="P60"/>
  <c r="P61"/>
  <c r="P62"/>
  <c r="P63"/>
  <c r="P64"/>
  <c r="P65"/>
  <c r="P66"/>
  <c r="P67"/>
  <c r="P68"/>
  <c r="P69"/>
  <c r="P70"/>
  <c r="P43"/>
  <c r="P44"/>
  <c r="P45"/>
  <c r="P46"/>
  <c r="P47"/>
  <c r="P48"/>
  <c r="P49"/>
  <c r="P50"/>
  <c r="P51"/>
  <c r="P52"/>
  <c r="P53"/>
  <c r="P54"/>
  <c r="P31"/>
  <c r="P32"/>
  <c r="P33"/>
  <c r="P34"/>
  <c r="P35"/>
  <c r="P36"/>
  <c r="P37"/>
  <c r="P38"/>
  <c r="P39"/>
  <c r="P40"/>
  <c r="P41"/>
  <c r="P42"/>
  <c r="P22"/>
  <c r="P23"/>
  <c r="P24"/>
  <c r="P25"/>
  <c r="P26"/>
  <c r="P27"/>
  <c r="P28"/>
  <c r="P29"/>
  <c r="P30"/>
  <c r="P13"/>
  <c r="P14"/>
  <c r="P15"/>
  <c r="P16"/>
  <c r="P17"/>
  <c r="P18"/>
  <c r="P19"/>
  <c r="P20"/>
  <c r="P21"/>
  <c r="P7"/>
  <c r="P8"/>
  <c r="P9"/>
  <c r="P10"/>
  <c r="P11"/>
  <c r="P12"/>
  <c r="P6"/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J7" i="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J7" i="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J9" i="25"/>
  <c r="D7" i="2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6"/>
  <c r="H37" i="2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6"/>
  <c r="H7" i="2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6"/>
  <c r="N7" i="2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6"/>
  <c r="L7" i="2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6"/>
  <c r="F7" i="2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F7" i="2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"/>
  <c r="K7" i="5" l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K7" i="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6"/>
  <c r="K7" i="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6"/>
  <c r="K7" i="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6"/>
  <c r="K7" i="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6"/>
  <c r="K7" i="1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6"/>
  <c r="K7" i="10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6"/>
  <c r="K7" i="9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6"/>
  <c r="M7" i="2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6"/>
  <c r="M7" i="2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6"/>
  <c r="M7" i="2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M7" i="2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6"/>
  <c r="Q68" i="25"/>
  <c r="Q69"/>
  <c r="Q70"/>
  <c r="Q56"/>
  <c r="Q57"/>
  <c r="Q58"/>
  <c r="Q59"/>
  <c r="Q60"/>
  <c r="Q61"/>
  <c r="Q62"/>
  <c r="Q63"/>
  <c r="Q64"/>
  <c r="Q65"/>
  <c r="Q66"/>
  <c r="Q67"/>
  <c r="Q47"/>
  <c r="Q48"/>
  <c r="Q49"/>
  <c r="Q50"/>
  <c r="Q51"/>
  <c r="Q52"/>
  <c r="Q53"/>
  <c r="Q54"/>
  <c r="Q55"/>
  <c r="Q36"/>
  <c r="Q37"/>
  <c r="Q38"/>
  <c r="Q39"/>
  <c r="Q40"/>
  <c r="Q41"/>
  <c r="Q42"/>
  <c r="Q43"/>
  <c r="Q44"/>
  <c r="Q45"/>
  <c r="Q46"/>
  <c r="Q28"/>
  <c r="Q29"/>
  <c r="Q30"/>
  <c r="Q31"/>
  <c r="Q32"/>
  <c r="Q33"/>
  <c r="Q34"/>
  <c r="Q35"/>
  <c r="Q22"/>
  <c r="Q23"/>
  <c r="Q24"/>
  <c r="Q25"/>
  <c r="Q26"/>
  <c r="Q27"/>
  <c r="Q10"/>
  <c r="Q11"/>
  <c r="Q12"/>
  <c r="Q13"/>
  <c r="Q14"/>
  <c r="Q15"/>
  <c r="Q16"/>
  <c r="Q17"/>
  <c r="Q18"/>
  <c r="Q19"/>
  <c r="Q20"/>
  <c r="Q21"/>
  <c r="Q7"/>
  <c r="Q8"/>
  <c r="Q9"/>
  <c r="Q6"/>
  <c r="Q7" i="26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6"/>
  <c r="Q7" i="2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6"/>
  <c r="Q7" i="28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F7" i="2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6"/>
  <c r="H7" i="2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Q44" s="1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6"/>
  <c r="D7" i="2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D7" i="2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"/>
  <c r="H7" i="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N7" i="2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6"/>
  <c r="N7" i="28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"/>
  <c r="F7" i="1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6"/>
  <c r="H7" i="6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6"/>
  <c r="D7" i="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D7" i="1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N7" i="26" l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6"/>
  <c r="H7" i="1" l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2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6"/>
  <c r="J7"/>
  <c r="J8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6"/>
  <c r="D7" i="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"/>
  <c r="D7" i="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D7" i="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6"/>
  <c r="J7" i="2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6"/>
  <c r="H7" i="2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6"/>
  <c r="J7" i="2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"/>
  <c r="H7" i="2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"/>
  <c r="H63" i="8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F31" i="7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L34" i="22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L7" i="2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H7" i="2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6"/>
  <c r="J7" i="1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J7" i="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 i="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J7" i="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J7" i="2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6"/>
  <c r="P7" i="28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Q64" s="1"/>
  <c r="L6"/>
  <c r="J7" i="1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6"/>
  <c r="J7" i="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7"/>
  <c r="F8"/>
  <c r="F9"/>
  <c r="F10"/>
  <c r="F11"/>
  <c r="F12"/>
  <c r="F6"/>
  <c r="J33" i="10"/>
</calcChain>
</file>

<file path=xl/sharedStrings.xml><?xml version="1.0" encoding="utf-8"?>
<sst xmlns="http://schemas.openxmlformats.org/spreadsheetml/2006/main" count="1482" uniqueCount="1053">
  <si>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</si>
  <si>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</si>
  <si>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</si>
  <si>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</si>
  <si>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</si>
  <si>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</si>
  <si>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</si>
  <si>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</si>
  <si>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</si>
  <si>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</si>
  <si>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</si>
  <si>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</si>
  <si>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</si>
  <si>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</si>
  <si>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</si>
  <si>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</si>
  <si>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ROHIT SARKAR</t>
  </si>
  <si>
    <t>RUCHIRA MANNA</t>
  </si>
  <si>
    <t>PALLABI SAHA</t>
  </si>
  <si>
    <t>AMIT SAHA</t>
  </si>
  <si>
    <t>RAJIV GHATANI</t>
  </si>
  <si>
    <t>DIWAS RAI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</si>
  <si>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</si>
  <si>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</si>
  <si>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</si>
  <si>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</si>
  <si>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</si>
  <si>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</si>
  <si>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</si>
  <si>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</si>
  <si>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</si>
  <si>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</si>
  <si>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</si>
  <si>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</si>
  <si>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</si>
  <si>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</si>
  <si>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</si>
  <si>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</si>
  <si>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</si>
  <si>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</si>
  <si>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TSHERING DORJI</t>
  </si>
  <si>
    <t>PRIYA CHOUDHURY</t>
  </si>
  <si>
    <t>DIPU TAMANG</t>
  </si>
  <si>
    <t>PEMA CHOGYEL</t>
  </si>
  <si>
    <t>ANURAG CHHETRI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</si>
  <si>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</si>
  <si>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</si>
  <si>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</si>
  <si>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</si>
  <si>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</si>
  <si>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</si>
  <si>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</si>
  <si>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</si>
  <si>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</si>
  <si>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</si>
  <si>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</si>
  <si>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</si>
  <si>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</si>
  <si>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</si>
  <si>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</si>
  <si>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</si>
  <si>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</si>
  <si>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</si>
  <si>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</si>
  <si>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</si>
  <si>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</si>
  <si>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</si>
  <si>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</si>
  <si>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</si>
  <si>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</si>
  <si>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</si>
  <si>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</si>
  <si>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</si>
  <si>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</si>
  <si>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</si>
  <si>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</si>
  <si>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</si>
  <si>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</si>
  <si>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</si>
  <si>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</si>
  <si>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</si>
  <si>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</si>
  <si>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</si>
  <si>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</si>
  <si>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</si>
  <si>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</si>
  <si>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</si>
  <si>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</si>
  <si>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</si>
  <si>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</si>
  <si>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</si>
  <si>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</si>
  <si>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</si>
  <si>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</si>
  <si>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</si>
  <si>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</si>
  <si>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</si>
  <si>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</si>
  <si>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</si>
  <si>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</si>
  <si>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</si>
  <si>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</si>
  <si>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</si>
  <si>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</si>
  <si>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</si>
  <si>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</si>
  <si>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</si>
  <si>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</si>
  <si>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SANGAY DAWA</t>
  </si>
  <si>
    <t>GAURAV CHANDA</t>
  </si>
  <si>
    <t>SHAH ALI UL HAQUE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</si>
  <si>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</si>
  <si>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</si>
  <si>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</si>
  <si>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</si>
  <si>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</si>
  <si>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</si>
  <si>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</si>
  <si>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</si>
  <si>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</si>
  <si>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</si>
  <si>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</si>
  <si>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</si>
  <si>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</si>
  <si>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</si>
  <si>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</si>
  <si>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</si>
  <si>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</si>
  <si>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</si>
  <si>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</si>
  <si>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</si>
  <si>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</si>
  <si>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</si>
  <si>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</si>
  <si>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</si>
  <si>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</si>
  <si>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</si>
  <si>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</si>
  <si>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</si>
  <si>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</si>
  <si>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</si>
  <si>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</si>
  <si>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</si>
  <si>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</si>
  <si>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</si>
  <si>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</si>
  <si>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</si>
  <si>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</si>
  <si>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</si>
  <si>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</si>
  <si>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</si>
  <si>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</si>
  <si>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</si>
  <si>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</si>
  <si>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</si>
  <si>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</si>
  <si>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</si>
  <si>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</si>
  <si>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</si>
  <si>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</si>
  <si>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</si>
  <si>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</si>
  <si>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</si>
  <si>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</si>
  <si>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</si>
  <si>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</si>
  <si>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</si>
  <si>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</si>
  <si>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</si>
  <si>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</si>
  <si>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</si>
  <si>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</si>
  <si>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</si>
  <si>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</si>
  <si>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</si>
  <si>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</si>
  <si>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</si>
  <si>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</si>
  <si>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</si>
  <si>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</si>
  <si>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</si>
  <si>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</si>
  <si>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TASHI WANGCHUK</t>
  </si>
  <si>
    <t>MANITA KUMARI PRASAD</t>
  </si>
  <si>
    <t>CHANDAN PRASAD</t>
  </si>
  <si>
    <t>YANGZILA TAMANG</t>
  </si>
  <si>
    <t>MAHANANDA TAMANG</t>
  </si>
  <si>
    <t>ABHILASH KALIKOTEY</t>
  </si>
  <si>
    <t>SMARAN TAMANG</t>
  </si>
  <si>
    <t>AMISHRIT GURUNG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</si>
  <si>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</si>
  <si>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</si>
  <si>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</si>
  <si>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</si>
  <si>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</si>
  <si>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</si>
  <si>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</si>
  <si>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</si>
  <si>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</si>
  <si>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</si>
  <si>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</si>
  <si>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</si>
  <si>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</si>
  <si>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</si>
  <si>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</si>
  <si>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</si>
  <si>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</si>
  <si>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</si>
  <si>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NEHA SUMAN</t>
  </si>
  <si>
    <t>PRITHA SARKAR</t>
  </si>
  <si>
    <t>NUNA HANG SUBBA</t>
  </si>
  <si>
    <t>TASHI TOBDEN DORJI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</si>
  <si>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</si>
  <si>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</si>
  <si>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</si>
  <si>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</si>
  <si>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</si>
  <si>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</si>
  <si>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</si>
  <si>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</si>
  <si>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</si>
  <si>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</si>
  <si>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</si>
  <si>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</si>
  <si>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</si>
  <si>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</si>
  <si>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SUMAN DEV SARKAR</t>
  </si>
  <si>
    <t>AKSHAY MISHRA</t>
  </si>
  <si>
    <t>SOURAV DAS</t>
  </si>
  <si>
    <t>UJJWAL KHATIWARA</t>
  </si>
  <si>
    <t>POOJA SARAF</t>
  </si>
  <si>
    <t>NIMA TANDIN</t>
  </si>
  <si>
    <t>YENTEN JAMTSHO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</si>
  <si>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</si>
  <si>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</si>
  <si>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</si>
  <si>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</si>
  <si>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</si>
  <si>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</si>
  <si>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</si>
  <si>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</si>
  <si>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</si>
  <si>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</si>
  <si>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</si>
  <si>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</si>
  <si>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</si>
  <si>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</si>
  <si>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</si>
  <si>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</si>
  <si>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</si>
  <si>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</si>
  <si>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</si>
  <si>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</si>
  <si>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</si>
  <si>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</si>
  <si>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</si>
  <si>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</si>
  <si>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</si>
  <si>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</si>
  <si>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</si>
  <si>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</si>
  <si>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SHUBHAM DAS</t>
  </si>
  <si>
    <t>SUBHANKAR ADHIKARY</t>
  </si>
  <si>
    <t>NIKITA THAPA</t>
  </si>
  <si>
    <t>SATARUPA GHOSH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</si>
  <si>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</si>
  <si>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</si>
  <si>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</si>
  <si>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</si>
  <si>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</si>
  <si>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</si>
  <si>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</si>
  <si>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</si>
  <si>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</si>
  <si>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</si>
  <si>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</si>
  <si>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</si>
  <si>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</si>
  <si>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</si>
  <si>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</si>
  <si>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</si>
  <si>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</si>
  <si>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ASHWINI CHAUHAN</t>
  </si>
  <si>
    <t>PRIYANKA  THAPA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</si>
  <si>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</si>
  <si>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</si>
  <si>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</si>
  <si>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</si>
  <si>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</si>
  <si>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</si>
  <si>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</si>
  <si>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</si>
  <si>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NANDITA SAHA</t>
  </si>
  <si>
    <t>RUMIKA MINJ</t>
  </si>
  <si>
    <t>NOUSEEN NIKHAT</t>
  </si>
  <si>
    <t>SIBU BHAGAT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</si>
  <si>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</si>
  <si>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</si>
  <si>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</si>
  <si>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</si>
  <si>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</si>
  <si>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</si>
  <si>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</si>
  <si>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</si>
  <si>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</si>
  <si>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</si>
  <si>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</si>
  <si>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</si>
  <si>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</si>
  <si>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</si>
  <si>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</si>
  <si>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</si>
  <si>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</si>
  <si>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</si>
  <si>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</si>
  <si>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</si>
  <si>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</si>
  <si>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</si>
  <si>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</si>
  <si>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</si>
  <si>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</si>
  <si>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</si>
  <si>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</si>
  <si>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</si>
  <si>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DORJI WANGCHUK</t>
  </si>
  <si>
    <t>JHARNA CHHETRI</t>
  </si>
  <si>
    <t>NEHA GUPTA</t>
  </si>
  <si>
    <t>BANASREE BHOWAL</t>
  </si>
  <si>
    <t>SHALLINA RAI</t>
  </si>
  <si>
    <t>DEBOPRIYA LAHIRI</t>
  </si>
  <si>
    <t>NIKITA RAMPURIA</t>
  </si>
  <si>
    <t>SMRITI SHARMA</t>
  </si>
  <si>
    <t>ABHISHEK RAI</t>
  </si>
  <si>
    <t>JHANKAR CHHETRI</t>
  </si>
  <si>
    <t>MEGHA GURUNG</t>
  </si>
  <si>
    <t>SAYANDEB ROY</t>
  </si>
  <si>
    <t>JAYDEEP CHETTRI</t>
  </si>
  <si>
    <t>DIPSHIKHA CHAKRABORTY</t>
  </si>
  <si>
    <t>RAJESHWAR SHARMA</t>
  </si>
  <si>
    <t>MANORAMA GUPTA</t>
  </si>
  <si>
    <t>SUJATA BRAILEE</t>
  </si>
  <si>
    <t>SONU KUMARI JAISWAL</t>
  </si>
  <si>
    <t>Md. SADDAM</t>
  </si>
  <si>
    <t>KINZANG NIMA</t>
  </si>
  <si>
    <t>DAMCHO WANGMO</t>
  </si>
  <si>
    <t xml:space="preserve">KEZANG UDEN </t>
  </si>
  <si>
    <t>JANAM TAMANG</t>
  </si>
  <si>
    <t>DEBARATI NANDY</t>
  </si>
  <si>
    <t>PRAKRITY PEGA</t>
  </si>
  <si>
    <t>ISHWAR DAHAL</t>
  </si>
  <si>
    <t>SURABHI KUMARI GUPTA</t>
  </si>
  <si>
    <t>RIYA AGARWAL</t>
  </si>
  <si>
    <t>TSHEWANG NAMGEY</t>
  </si>
  <si>
    <t>DEEPIKA PRASAD</t>
  </si>
  <si>
    <t>RAJAT AGARWAL</t>
  </si>
  <si>
    <t>SONAM DUNGTU</t>
  </si>
  <si>
    <t>PEMA LHENDUP</t>
  </si>
  <si>
    <t>KARMA DORJI</t>
  </si>
  <si>
    <t>MANPREET KAUR</t>
  </si>
  <si>
    <t>CHODEN</t>
  </si>
  <si>
    <t>SOUVIK CHATTERJEE</t>
  </si>
  <si>
    <t>YEZER LHAMO</t>
  </si>
  <si>
    <t>KEZANG WANGMO</t>
  </si>
  <si>
    <t>SANGAY CHEDUP</t>
  </si>
  <si>
    <t>SHIVAM SHIDDHARTH</t>
  </si>
  <si>
    <t>SUSMITA PRASAD</t>
  </si>
  <si>
    <t>RAHUL KEDIA</t>
  </si>
  <si>
    <t>NIDHI AGARWAL</t>
  </si>
  <si>
    <t>VATSAL VERMA</t>
  </si>
  <si>
    <t>VARSHA AGARWAL</t>
  </si>
  <si>
    <t>PAYEL SINGH</t>
  </si>
  <si>
    <t>DIKSHA PAREEK</t>
  </si>
  <si>
    <t>PUNIT DWIVEDI</t>
  </si>
  <si>
    <t>YONTEN</t>
  </si>
  <si>
    <t>DULAL MONDAL</t>
  </si>
  <si>
    <t>KARMA YOEZER</t>
  </si>
  <si>
    <t>LAKKI THAPA</t>
  </si>
  <si>
    <t>BINOD NAYAK</t>
  </si>
  <si>
    <t>SYED NADEEM AKRAM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</si>
  <si>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</si>
  <si>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</si>
  <si>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</si>
  <si>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</si>
  <si>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</si>
  <si>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</si>
  <si>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</si>
  <si>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</si>
  <si>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</si>
  <si>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</si>
  <si>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</si>
  <si>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</si>
  <si>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</si>
  <si>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</si>
  <si>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</si>
  <si>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</si>
  <si>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</si>
  <si>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</si>
  <si>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</si>
  <si>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JABED ISLAM</t>
  </si>
  <si>
    <t>PRITHA BHOWMIK</t>
  </si>
  <si>
    <t>PRERNA GUPTA</t>
  </si>
  <si>
    <t>SUBJECTS</t>
  </si>
  <si>
    <t>FACULTY</t>
  </si>
  <si>
    <t>SL.No.</t>
  </si>
  <si>
    <t>ECONOMICS</t>
  </si>
  <si>
    <t>POL. SCIENCE</t>
  </si>
  <si>
    <t>SOCIOLOGY</t>
  </si>
  <si>
    <t>LAW OF TORTS</t>
  </si>
  <si>
    <t>ENGLISH</t>
  </si>
  <si>
    <t>SD</t>
  </si>
  <si>
    <t>SS</t>
  </si>
  <si>
    <t>AR</t>
  </si>
  <si>
    <t>SmA</t>
  </si>
  <si>
    <t>RS</t>
  </si>
  <si>
    <t>BUSINESS STAT</t>
  </si>
  <si>
    <t>F. ACCT</t>
  </si>
  <si>
    <t>RJS</t>
  </si>
  <si>
    <t>PS</t>
  </si>
  <si>
    <t>SOCIOLOGY-III</t>
  </si>
  <si>
    <t>ECONOMICS - III</t>
  </si>
  <si>
    <t>FAMILY LAW - I</t>
  </si>
  <si>
    <t>LAW OF CONTRACT - II</t>
  </si>
  <si>
    <t>SB</t>
  </si>
  <si>
    <t>STD</t>
  </si>
  <si>
    <t>SR</t>
  </si>
  <si>
    <t>MANAG. ACCT</t>
  </si>
  <si>
    <t>BUSI. MATH</t>
  </si>
  <si>
    <t>AUDITING</t>
  </si>
  <si>
    <t>DN</t>
  </si>
  <si>
    <t>For B.Com</t>
  </si>
  <si>
    <t>ADMINISTRATIVE LAW</t>
  </si>
  <si>
    <t>JURISPRUDENCE</t>
  </si>
  <si>
    <t>CONST. LAW - II</t>
  </si>
  <si>
    <t>LAW OF CRIMES - I</t>
  </si>
  <si>
    <t>RP</t>
  </si>
  <si>
    <t>POL. SCIENCE - VI</t>
  </si>
  <si>
    <t>For BA</t>
  </si>
  <si>
    <t>MARK. MANAG.</t>
  </si>
  <si>
    <t>For BBA</t>
  </si>
  <si>
    <t>SEC. PRACT.</t>
  </si>
  <si>
    <t>CPC</t>
  </si>
  <si>
    <t>LAB. &amp; IND. LAW</t>
  </si>
  <si>
    <t>LAND LAW</t>
  </si>
  <si>
    <t>MOOT COURT</t>
  </si>
  <si>
    <t>PROF. ETHICS</t>
  </si>
  <si>
    <t>RA</t>
  </si>
  <si>
    <t>PR</t>
  </si>
  <si>
    <t xml:space="preserve"> </t>
  </si>
  <si>
    <t>INSURANCE LAW</t>
  </si>
  <si>
    <t>PUBLIC INT. LAW</t>
  </si>
  <si>
    <t>ADR</t>
  </si>
  <si>
    <t>INTELLECTUAL PROPERTY LAW</t>
  </si>
  <si>
    <t>TS</t>
  </si>
  <si>
    <t>PRIYANKA SAHA</t>
  </si>
  <si>
    <t>ADITYA THAKUR</t>
  </si>
  <si>
    <t>RAYMOND LEPCHA</t>
  </si>
  <si>
    <t>SAMRIDHI CHETTRI</t>
  </si>
  <si>
    <t>SANJANA CHETTRI</t>
  </si>
  <si>
    <t>NABINA CHHETRI</t>
  </si>
  <si>
    <t>KARMA PHURDEN BHUTIA</t>
  </si>
  <si>
    <t>RUKSHAR FIRDOSH</t>
  </si>
  <si>
    <t>5 YEAR - BA LLB - SEMESTER - II</t>
  </si>
  <si>
    <t>5 YEAR - BBA/B.Com LLB - SEMESTER - II</t>
  </si>
  <si>
    <t>5 YEAR - BA LLB - SEMESTER - IV</t>
  </si>
  <si>
    <t>5 YEAR - BBA/B.Com LLB - SEMESTER - IV</t>
  </si>
  <si>
    <t>5 YEAR - BA/BBA/B.Com LLB - SEMESTER - VI</t>
  </si>
  <si>
    <t>5 YEAR - BA/BBA/B.Com LLB - SEMESTER - VIII</t>
  </si>
  <si>
    <t>5 YEAR - BA/BBA/B.Com LLB - SEMESTER - X</t>
  </si>
  <si>
    <t>ROLL NO.</t>
  </si>
  <si>
    <t>NAME OF THE STUDENTS</t>
  </si>
  <si>
    <t>SIGNATURES</t>
  </si>
  <si>
    <t>B.A. LL.B. SEMESTER - X.</t>
  </si>
  <si>
    <t xml:space="preserve">B.Com. LL.B. SEMESTER - X. </t>
  </si>
  <si>
    <t xml:space="preserve">B.B.A. LL.B. SEMESTER - X. </t>
  </si>
  <si>
    <t>NAME OF THE STUDENT</t>
  </si>
  <si>
    <t>SUBHANKAR PAUL</t>
  </si>
  <si>
    <t>SHYAMALI MITRA</t>
  </si>
  <si>
    <t>TIYASHA SAHA</t>
  </si>
  <si>
    <t>DEVJANI ROY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</si>
  <si>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</si>
  <si>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</si>
  <si>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</si>
  <si>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</si>
  <si>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</si>
  <si>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</si>
  <si>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</si>
  <si>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</t>
  </si>
  <si>
    <t>SUDARSHAN KARKI</t>
  </si>
  <si>
    <t>SIGNORA KHAWAS (BHUJEL)</t>
  </si>
  <si>
    <t>LHADEN LEPCHA</t>
  </si>
  <si>
    <t>ARUNANGSU CHANDA</t>
  </si>
  <si>
    <t>LIPIKA SARKAR</t>
  </si>
  <si>
    <t>SULOCHANA THAPA</t>
  </si>
  <si>
    <t>SHAIKH HEENA YASMIN GULAMMUSTAFA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</si>
  <si>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</si>
  <si>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</si>
  <si>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</si>
  <si>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</si>
  <si>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</si>
  <si>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</si>
  <si>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</si>
  <si>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</si>
  <si>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</si>
  <si>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</si>
  <si>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SHANTI GUPTA</t>
  </si>
  <si>
    <t>PRACHI GUPTA</t>
  </si>
  <si>
    <t>SHRADHA RAI</t>
  </si>
  <si>
    <t>PALLAVI RANJAN</t>
  </si>
  <si>
    <t>RUCHIKA JAIN</t>
  </si>
  <si>
    <t>PRATISODH PRADHAN</t>
  </si>
  <si>
    <t>DIPAYAN NANDI</t>
  </si>
  <si>
    <t>BABLU ROY</t>
  </si>
  <si>
    <t>ARINA BRAHMAN</t>
  </si>
  <si>
    <t>NEHA SHARMA</t>
  </si>
  <si>
    <t>DIPANKAR ROY</t>
  </si>
  <si>
    <t>ANGIKAR SENGUPTA</t>
  </si>
  <si>
    <t>RIYA SARKAR</t>
  </si>
  <si>
    <t>NITISHA TAMANG</t>
  </si>
  <si>
    <t>PRIYANKA GUPTA</t>
  </si>
  <si>
    <t>NABA KUMAR SAHA</t>
  </si>
  <si>
    <t>KISHORE KUMAR SARKAR</t>
  </si>
  <si>
    <t>BAGMI DEY</t>
  </si>
  <si>
    <t>MANTI ROY</t>
  </si>
  <si>
    <t>ANJANA RAI</t>
  </si>
  <si>
    <t>SAMIKCHA PRADHAN</t>
  </si>
  <si>
    <t>NOAMI CHETTRI</t>
  </si>
  <si>
    <t>MERIKA RAI</t>
  </si>
  <si>
    <t>PRIYA AGARWAL</t>
  </si>
  <si>
    <t>SWARAJ THAKUR</t>
  </si>
  <si>
    <t>BITTU GUPTA</t>
  </si>
  <si>
    <t>KULDEEP THAKUR</t>
  </si>
  <si>
    <t>SUVENDU SARKAR</t>
  </si>
  <si>
    <t>SHISHAM PRADHAN</t>
  </si>
  <si>
    <t>ROHAN NIROULA</t>
  </si>
  <si>
    <t>RAHUL ROY</t>
  </si>
  <si>
    <t>RAJANI PRADHAN</t>
  </si>
  <si>
    <t>SANKHA SUVRA PRAMANIK</t>
  </si>
  <si>
    <t>NISHA ROY</t>
  </si>
  <si>
    <t>DIKSHA CHHETRI</t>
  </si>
  <si>
    <t>RAMAN PRASAD</t>
  </si>
  <si>
    <t>WANGDI LAMA</t>
  </si>
  <si>
    <t>PRAYASH TAMANG</t>
  </si>
  <si>
    <t>DURGA LAMA</t>
  </si>
  <si>
    <t>KALPITA SAHA</t>
  </si>
  <si>
    <t>PIU DEY</t>
  </si>
  <si>
    <t>PRITAM SAHA</t>
  </si>
  <si>
    <t>RAJJAK HOSSEN</t>
  </si>
  <si>
    <t>AAYESHA GURUNG</t>
  </si>
  <si>
    <t>AMAN THAPA</t>
  </si>
  <si>
    <t>FALGUNI BARMAN</t>
  </si>
  <si>
    <t>ANUPAMA KUMARI</t>
  </si>
  <si>
    <t>SACHIN DEY</t>
  </si>
  <si>
    <t>SANJUKTA SINGHA ROY</t>
  </si>
  <si>
    <t>AVISHEK RAJ THAKUR</t>
  </si>
  <si>
    <t>RUCHIKA LAMA</t>
  </si>
  <si>
    <t>NISHA SINGH</t>
  </si>
  <si>
    <t>MUSKAN AGARWAL</t>
  </si>
  <si>
    <t>AMRIT SHARMA</t>
  </si>
  <si>
    <t>SHREYASEE DAS</t>
  </si>
  <si>
    <t>RITUPARNA SAHA</t>
  </si>
  <si>
    <t>RITTIKA PROSAD</t>
  </si>
  <si>
    <t>SUDHA HELA</t>
  </si>
  <si>
    <t>ASHWIN RESHMI</t>
  </si>
  <si>
    <t>ABHIJEET KUMAR DAS</t>
  </si>
  <si>
    <t>SHUBHANGI JHA</t>
  </si>
  <si>
    <t>BIPUL SHARMA</t>
  </si>
  <si>
    <t>ISHANI MANDAL</t>
  </si>
  <si>
    <t>KAUSHIK CHETTRI</t>
  </si>
  <si>
    <t>PRIYA DAS</t>
  </si>
  <si>
    <t>DEEP TAMANG</t>
  </si>
  <si>
    <t>BICKEY SHARMA</t>
  </si>
  <si>
    <t>RATNADEEP BOSE</t>
  </si>
  <si>
    <t>FATEMA KHATUN</t>
  </si>
  <si>
    <t>RITWIKA GHOSH</t>
  </si>
  <si>
    <t>SONKU KUMAR SINHA</t>
  </si>
  <si>
    <t>NISHAL RAI</t>
  </si>
  <si>
    <t>JAYEESHA TALUKDAR</t>
  </si>
  <si>
    <t>DIPESH MAHAT</t>
  </si>
  <si>
    <t>SWARNALI BHOWMICK</t>
  </si>
  <si>
    <t>SAMPARNA CHETTRI</t>
  </si>
  <si>
    <t>DEEPMALA SINGH</t>
  </si>
  <si>
    <t>SANGITA SAH</t>
  </si>
  <si>
    <t>NEHA SAHANI</t>
  </si>
  <si>
    <t>ANUSTUPA GOPE</t>
  </si>
  <si>
    <t>JARED CHETTRI</t>
  </si>
  <si>
    <t>PRASITA CHETTRI</t>
  </si>
  <si>
    <t>PRADITYA MUKHIA</t>
  </si>
  <si>
    <t>GULNEHAR BANU</t>
  </si>
  <si>
    <t>SHILPI DHAR</t>
  </si>
  <si>
    <t>SAPNA KUMARI JHA</t>
  </si>
  <si>
    <t>ARTI SHARMA</t>
  </si>
  <si>
    <t>VINISHA JETHWANI</t>
  </si>
  <si>
    <t>RAM CHHETRI</t>
  </si>
  <si>
    <t>MHENDUP DORJI MOKTAN</t>
  </si>
  <si>
    <t>SATARUDRIYA MUKHERJEE</t>
  </si>
  <si>
    <t>REBIKA RAI</t>
  </si>
  <si>
    <t>SNEHA SHANKAR</t>
  </si>
  <si>
    <t>SWETA UPADHYAY</t>
  </si>
  <si>
    <t>RAKESH MAHATO</t>
  </si>
  <si>
    <t>DIVYA GUPTA</t>
  </si>
  <si>
    <t>SIGNATURE</t>
  </si>
  <si>
    <t>5 YEAR B.A. LL.B. SEMESTER - IX</t>
  </si>
  <si>
    <t>REG NO.</t>
  </si>
  <si>
    <t>5 YEAR B.A. LL.B. SEMESTER - VI (S)</t>
  </si>
  <si>
    <t>1021406040159</t>
  </si>
  <si>
    <t>1021406040094</t>
  </si>
  <si>
    <t>1021406040079</t>
  </si>
  <si>
    <t>1021406040022</t>
  </si>
  <si>
    <t>1021406040117</t>
  </si>
  <si>
    <t>1021406040063</t>
  </si>
  <si>
    <t>1021406040075</t>
  </si>
  <si>
    <t>1021406040129</t>
  </si>
  <si>
    <t>1021306040020</t>
  </si>
  <si>
    <t>1021306040033</t>
  </si>
  <si>
    <t>1021306040069</t>
  </si>
  <si>
    <t>1021406040037</t>
  </si>
  <si>
    <t>102/LLBG/15003</t>
  </si>
  <si>
    <t>102/LLBG/15012</t>
  </si>
  <si>
    <t>102/LLBG/15015</t>
  </si>
  <si>
    <t>102/LLBG/15017</t>
  </si>
  <si>
    <t>102/LLBG/15021</t>
  </si>
  <si>
    <t>102/LLBG/15034</t>
  </si>
  <si>
    <t>102/LLBG/15043</t>
  </si>
  <si>
    <t>102/LLBG/15044</t>
  </si>
  <si>
    <t>102/LLBG/14021</t>
  </si>
  <si>
    <t>102/LLBG/14006</t>
  </si>
  <si>
    <t>102/LLBG/14030</t>
  </si>
  <si>
    <t>102/LLBG/15024</t>
  </si>
  <si>
    <t>5 YEAR B.A. LL.B. SEMESTER - VIII (S)</t>
  </si>
  <si>
    <t>JUNEIL TSHERING LEPCHA</t>
  </si>
  <si>
    <t>1021306040009</t>
  </si>
  <si>
    <t>1021306040071</t>
  </si>
  <si>
    <t>1021205040013</t>
  </si>
  <si>
    <t>1021206040031</t>
  </si>
  <si>
    <t>1021205040008</t>
  </si>
  <si>
    <t>102/LLBG/14002</t>
  </si>
  <si>
    <t>102/LLBG/14034</t>
  </si>
  <si>
    <t>102/LLBG/13002</t>
  </si>
  <si>
    <t>102/LLBG/13049</t>
  </si>
  <si>
    <t>102/LLBG/13009</t>
  </si>
  <si>
    <t>5 YEAR B.B.A. LL.B. SEMESTER - II (S)</t>
  </si>
  <si>
    <t>1021606040182</t>
  </si>
  <si>
    <t>1021606040208</t>
  </si>
  <si>
    <t>1021606040022</t>
  </si>
  <si>
    <t>1021606040226</t>
  </si>
  <si>
    <t>1021606040070</t>
  </si>
  <si>
    <t>1021606040016</t>
  </si>
  <si>
    <t>1021606040123</t>
  </si>
  <si>
    <t>102/BBA/LLB/17003</t>
  </si>
  <si>
    <t>102/BBA/LLB/17006</t>
  </si>
  <si>
    <t>102/BBA/LLB/17018</t>
  </si>
  <si>
    <t>102/BBA/LLB/17019</t>
  </si>
  <si>
    <t>102/BBA/LLB/17024</t>
  </si>
  <si>
    <t>102/BBA/LLB/17031</t>
  </si>
  <si>
    <t>102/BBA/LLB/17034</t>
  </si>
  <si>
    <t>S/No</t>
  </si>
  <si>
    <t>102/LLBG/14001</t>
  </si>
  <si>
    <t>1021306040049</t>
  </si>
  <si>
    <t>1021306040044</t>
  </si>
  <si>
    <t>1021306040003</t>
  </si>
  <si>
    <t>1021306040057</t>
  </si>
  <si>
    <t>1021306040006</t>
  </si>
  <si>
    <t>1021306040065</t>
  </si>
  <si>
    <t>1021306040070</t>
  </si>
  <si>
    <t>1021306040064</t>
  </si>
  <si>
    <t>1021306040038</t>
  </si>
  <si>
    <t>1021306040012</t>
  </si>
  <si>
    <t>1021306040032</t>
  </si>
  <si>
    <t>1021306040028</t>
  </si>
  <si>
    <t>1021306040043</t>
  </si>
  <si>
    <t>1021306040039</t>
  </si>
  <si>
    <t>1021306040011</t>
  </si>
  <si>
    <t>1021306040066</t>
  </si>
  <si>
    <t>1021306040046</t>
  </si>
  <si>
    <t>1021306040004</t>
  </si>
  <si>
    <t>1021306040021</t>
  </si>
  <si>
    <t>1021306040060</t>
  </si>
  <si>
    <t>1021306040005</t>
  </si>
  <si>
    <t>1021205040021</t>
  </si>
  <si>
    <t>1021205040024</t>
  </si>
  <si>
    <t>1021206040037</t>
  </si>
  <si>
    <t>102/LLBG/14004</t>
  </si>
  <si>
    <t>102/LLBG/14005</t>
  </si>
  <si>
    <t>102/LLBG/14007</t>
  </si>
  <si>
    <t>102/LLBG/14010</t>
  </si>
  <si>
    <t>102/LLBG/14011</t>
  </si>
  <si>
    <t>102/LLBG/14012</t>
  </si>
  <si>
    <t>102/LLBG/14013</t>
  </si>
  <si>
    <t>102/LLBG/14014</t>
  </si>
  <si>
    <t>102/LLBG/14017</t>
  </si>
  <si>
    <t>102/LLBG/14018</t>
  </si>
  <si>
    <t>102/LLBG/14019</t>
  </si>
  <si>
    <t>102/LLBG/14025</t>
  </si>
  <si>
    <t>102/LLBG/14027</t>
  </si>
  <si>
    <t>102/LLBG/14028</t>
  </si>
  <si>
    <t>102/LLBG/14029</t>
  </si>
  <si>
    <t>102/LLBG/14032</t>
  </si>
  <si>
    <t>102/LLBG/14033</t>
  </si>
  <si>
    <t>102/LLBG/14036</t>
  </si>
  <si>
    <t>102/LLBG/14037</t>
  </si>
  <si>
    <t>102/LLBG/14041</t>
  </si>
  <si>
    <t>102/LLBG/13004</t>
  </si>
  <si>
    <t>102/LLBG/13026</t>
  </si>
  <si>
    <t>102/LLBG/13028</t>
  </si>
  <si>
    <t>5 YEAR B.COM. LL.B. SEMESTER - IX</t>
  </si>
  <si>
    <t>1021306040042</t>
  </si>
  <si>
    <t>1021306040001</t>
  </si>
  <si>
    <t>1021306040015</t>
  </si>
  <si>
    <t>1021306040023</t>
  </si>
  <si>
    <t>1021306040048</t>
  </si>
  <si>
    <t>1021306040022</t>
  </si>
  <si>
    <t>1021306040050</t>
  </si>
  <si>
    <t>1021306040045</t>
  </si>
  <si>
    <t>1021306040008</t>
  </si>
  <si>
    <t>1021306040063</t>
  </si>
  <si>
    <t>1021306040037</t>
  </si>
  <si>
    <t>1021306040029</t>
  </si>
  <si>
    <t>1021306040072</t>
  </si>
  <si>
    <t>1021306040055</t>
  </si>
  <si>
    <t>1021306040067</t>
  </si>
  <si>
    <t>1021206040021</t>
  </si>
  <si>
    <t>102/BCOM/LL.B/14001</t>
  </si>
  <si>
    <t>102/BCOM/LL.B/14002</t>
  </si>
  <si>
    <t>102/BCOM/LL.B/14003</t>
  </si>
  <si>
    <t>102/BCOM/LL.B/14004</t>
  </si>
  <si>
    <t>102/BCOM/LL.B/14005</t>
  </si>
  <si>
    <t>102/BCOM/LL.B/14006</t>
  </si>
  <si>
    <t>102/BCOM/LL.B/14007</t>
  </si>
  <si>
    <t>102/BCOM/LL.B/14008</t>
  </si>
  <si>
    <t>102/BCOM/LL.B/14010</t>
  </si>
  <si>
    <t>102/BCOM/LL.B/14011</t>
  </si>
  <si>
    <t>102/BCOM/LL.B/14012</t>
  </si>
  <si>
    <t>102/BCOM/LL.B/14013</t>
  </si>
  <si>
    <t>102/BCOM/LL.B/14015</t>
  </si>
  <si>
    <t>102/BCOM/LL.B/14017</t>
  </si>
  <si>
    <t>102/BCOM/LL.B/14018</t>
  </si>
  <si>
    <t>102/BCOM/LL.B/13021</t>
  </si>
  <si>
    <t>5 YEAR B.B.A. LL.B. SEMESTER - X</t>
  </si>
  <si>
    <t>BASUDEV BARMAN</t>
  </si>
  <si>
    <t>5 YEAR B.Com. LL.B. SEMESTER - X</t>
  </si>
  <si>
    <t>ANIK DAS</t>
  </si>
  <si>
    <t>ROHAN BARDHAN</t>
  </si>
  <si>
    <t>NILOY DEY</t>
  </si>
  <si>
    <t>MD. SHAKEEL</t>
  </si>
  <si>
    <t>TASHI TOBDEN</t>
  </si>
  <si>
    <t>SUSMITA ROY</t>
  </si>
  <si>
    <t>PRABHAT SINGHA</t>
  </si>
  <si>
    <t>ARJUN TAK</t>
  </si>
  <si>
    <t>SOUVIK GHOSH</t>
  </si>
  <si>
    <t>5 YEAR B.A. LL.B. SEMESTER - X</t>
  </si>
  <si>
    <t>ARKAPRAVA BHATTACHARYA</t>
  </si>
  <si>
    <t>DIGANTA SEHANABIS</t>
  </si>
  <si>
    <t>ADARSH KRISHNA</t>
  </si>
  <si>
    <t>BASUDHA ROY</t>
  </si>
  <si>
    <t>RUMPI GHOSH ALAM</t>
  </si>
  <si>
    <t>ANSAL THAPA</t>
  </si>
  <si>
    <t>ARATRIKA CHAKRABORTY</t>
  </si>
  <si>
    <t>ANIKET RAJ BHATTARAI</t>
  </si>
  <si>
    <t>ABHISHEK MOHANTY</t>
  </si>
  <si>
    <t>AADARSH PRADHAN</t>
  </si>
  <si>
    <t>PANKAJ KUMAR MAHATO</t>
  </si>
  <si>
    <t>MANAN SAHA</t>
  </si>
  <si>
    <t>CHANCHAL AGARWAL</t>
  </si>
  <si>
    <t>RADHIKA AGARWAL</t>
  </si>
  <si>
    <t>ANUKRITI SAHA GUPTA</t>
  </si>
  <si>
    <t>NIHA RAYYAN</t>
  </si>
  <si>
    <t>DIPAYAN DUTTA</t>
  </si>
  <si>
    <t>KUMARJIT SINGHA SARKAR</t>
  </si>
  <si>
    <t>BISWAJEET GHOSH</t>
  </si>
  <si>
    <t>REEPARNA KUNDU</t>
  </si>
  <si>
    <t>AMARJEET MAHATO</t>
  </si>
  <si>
    <t>SAIBAL TIRKEY</t>
  </si>
  <si>
    <t>SUNANDA CHAKRABORTY</t>
  </si>
  <si>
    <t>NEHA TIRKEY</t>
  </si>
  <si>
    <t>PRIYANKA PAUL</t>
  </si>
  <si>
    <t>RUPAM MONDOL</t>
  </si>
  <si>
    <t>ARITRI BHATTACHARJEE</t>
  </si>
  <si>
    <t>BHASKAR SINGH</t>
  </si>
  <si>
    <t>TAMALIKA KAR</t>
  </si>
  <si>
    <t>PRASHIM RAI</t>
  </si>
  <si>
    <t>PRATHAM SIKHWAL</t>
  </si>
  <si>
    <t>SUSANTA DAS</t>
  </si>
  <si>
    <t>MANISHA LO</t>
  </si>
  <si>
    <t>SHEETAL KAPOOR</t>
  </si>
  <si>
    <t>ANJUMANARA KHATUN</t>
  </si>
  <si>
    <t>SAMIKSHA SINGH</t>
  </si>
  <si>
    <t>SHAHIL TAMANG</t>
  </si>
  <si>
    <t>ANIRBAN CHAKRABORTY</t>
  </si>
  <si>
    <t>ROJAL SUBBA</t>
  </si>
  <si>
    <t>MADHUSHREE CHAKRABORTY</t>
  </si>
  <si>
    <t>DIPANKAR KARMAKAR</t>
  </si>
  <si>
    <t>ARYAN SHUKLA</t>
  </si>
  <si>
    <t>SHILPI KUMARI</t>
  </si>
  <si>
    <t>RISHAV PERIWAL</t>
  </si>
  <si>
    <t>SUVHASHINI PAUL</t>
  </si>
  <si>
    <t>SUMAN PRADHAN</t>
  </si>
  <si>
    <t>DIPA CHAKRABORTY</t>
  </si>
  <si>
    <t>NAIRITA ROY</t>
  </si>
  <si>
    <t>SHREEYA MANI SOTANG</t>
  </si>
  <si>
    <t>MANOJ BARMAN</t>
  </si>
  <si>
    <t>TANMOY ADHIKARI</t>
  </si>
  <si>
    <t>ABU SAHID MOSTAFA ALAM</t>
  </si>
  <si>
    <t>GIRISH AGARWAL</t>
  </si>
  <si>
    <t>PRIYAJIT BHOWMIK</t>
  </si>
  <si>
    <t>UDAY DEY</t>
  </si>
  <si>
    <t>SHIVANGI GHOSH</t>
  </si>
  <si>
    <t>DIVYA MITRUKA</t>
  </si>
  <si>
    <t>ABHISHEK ROY</t>
  </si>
  <si>
    <t>SNEHA DAS</t>
  </si>
  <si>
    <t xml:space="preserve">PRANABI PRADHAN </t>
  </si>
  <si>
    <t>SALMAN KHURSHID</t>
  </si>
  <si>
    <t>AAYUSH RAI</t>
  </si>
  <si>
    <t>ROHIT KUMAR SINGH</t>
  </si>
  <si>
    <t>DIPU MUNDA</t>
  </si>
  <si>
    <t>BINITA MINDA</t>
  </si>
  <si>
    <t>MD. JESAN ALI</t>
  </si>
  <si>
    <t>SURAJ MAHANTA</t>
  </si>
  <si>
    <t>ARPITA GHOSH</t>
  </si>
  <si>
    <t>RIYA DHALI</t>
  </si>
  <si>
    <t>PRANEEM CHHETRI</t>
  </si>
  <si>
    <t>DIBYENDU BHATTACHARJEE</t>
  </si>
  <si>
    <t>ASFAQUE ALI</t>
  </si>
  <si>
    <t>BHASWATI CHAKRABORTY</t>
  </si>
  <si>
    <t>DEBARSHI GHOSH DASTIDAR</t>
  </si>
  <si>
    <t>WANGCHEN LAMA</t>
  </si>
  <si>
    <t>AMBIKA BISWAKARMA</t>
  </si>
  <si>
    <t>PANKAJ SHAH</t>
  </si>
  <si>
    <t>ARJYAMA LAHIRI</t>
  </si>
  <si>
    <t>LOVELY SHARMA</t>
  </si>
  <si>
    <t>MEHUL MISHRA</t>
  </si>
  <si>
    <t>KUSHAN KUMAR BAJAJ</t>
  </si>
  <si>
    <t>KAJAL UPADHYAY</t>
  </si>
  <si>
    <t>PUNIT BHANSALI</t>
  </si>
  <si>
    <t>ALEE SUBBA</t>
  </si>
  <si>
    <t>SUJIT SWAMI</t>
  </si>
  <si>
    <t>DIVYA CHHETRI</t>
  </si>
  <si>
    <t>TANMAY SARKAR</t>
  </si>
  <si>
    <t>DIVYANI THAPA</t>
  </si>
  <si>
    <t>PRACHEE SINGH RAJPUT</t>
  </si>
  <si>
    <t>KIRTI CHAUHAN</t>
  </si>
  <si>
    <t xml:space="preserve">BHAGYASHREE DAS </t>
  </si>
  <si>
    <t>TANUJ CHHETRI</t>
  </si>
  <si>
    <t>ANANYA SAHA</t>
  </si>
  <si>
    <t>SOYETA SAHA</t>
  </si>
  <si>
    <t>NEHA PANDEY</t>
  </si>
  <si>
    <t>CHIMILA BHUTIA</t>
  </si>
  <si>
    <t>MADHAVI BHUJEL</t>
  </si>
  <si>
    <t>URMILA AGARWAL</t>
  </si>
  <si>
    <t>NARESH RAI</t>
  </si>
  <si>
    <t>ANIK SAHA</t>
  </si>
  <si>
    <t>RIYA DEY</t>
  </si>
  <si>
    <t>MANISHA RAI</t>
  </si>
  <si>
    <t>ADITI SAHA</t>
  </si>
  <si>
    <t>NICANOR NEO ZIMBA</t>
  </si>
  <si>
    <t>JUYEL ROY</t>
  </si>
  <si>
    <t xml:space="preserve">PRABESH SHARMA (BARAL) </t>
  </si>
  <si>
    <t>NIDHI SINGH</t>
  </si>
  <si>
    <t>SIWALI LAMA</t>
  </si>
  <si>
    <t>TUSHALI CHOUDHARY</t>
  </si>
  <si>
    <t>YANGCHHIN TAMANG</t>
  </si>
  <si>
    <t>BISANT KHATI</t>
  </si>
  <si>
    <t>PRIYA BISWAKARMA</t>
  </si>
  <si>
    <t>DORCHI ONGMU SHERPA</t>
  </si>
  <si>
    <t>FALGUNI SAHA</t>
  </si>
  <si>
    <t>RAHIDA ANJUM NOORI</t>
  </si>
  <si>
    <t>AL MAHASIN SARKAR</t>
  </si>
  <si>
    <t>ZINAT ARBA HASHEM</t>
  </si>
  <si>
    <t>DEEPSHIKA PAUL</t>
  </si>
  <si>
    <t>PRIYANKA THAKUR</t>
  </si>
  <si>
    <t>Md. NUR ALAM</t>
  </si>
  <si>
    <t>SAKSHI MISHRA</t>
  </si>
  <si>
    <t>SHRUTI YADAV</t>
  </si>
  <si>
    <t>RONALD THAPA</t>
  </si>
  <si>
    <t>ROHAN GHOSH</t>
  </si>
  <si>
    <t>TRISHNA GURUNG</t>
  </si>
  <si>
    <t>TANMOY PODDAR</t>
  </si>
  <si>
    <t>ISHITA SINGHA ROY</t>
  </si>
  <si>
    <t>SHUSMITA CHETTRI</t>
  </si>
  <si>
    <t>SUMAN ROY</t>
  </si>
  <si>
    <t>RAJAT ACHARJEE</t>
  </si>
  <si>
    <t>ABHILASHA SINGH</t>
  </si>
  <si>
    <t>TRIBENI RAI</t>
  </si>
  <si>
    <t>SHENAAZ ALI</t>
  </si>
  <si>
    <t>NIKHAT PARVEEN</t>
  </si>
  <si>
    <t>RIJJU DAS</t>
  </si>
  <si>
    <t>PRIYANKA GHOSH</t>
  </si>
  <si>
    <t>SAHEL NOOR ANSARI</t>
  </si>
  <si>
    <t>ARCHANA TAMANG</t>
  </si>
  <si>
    <t>VIVEK SAHA</t>
  </si>
  <si>
    <t>WANGDUP TSHERING SHERPA</t>
  </si>
  <si>
    <t>TITHI ROY</t>
  </si>
  <si>
    <t>MANJITA THAPA</t>
  </si>
  <si>
    <t>SRADHA RAI</t>
  </si>
  <si>
    <t>BADIKA PODDAR</t>
  </si>
  <si>
    <t>DEEPIKA BOTHRA</t>
  </si>
  <si>
    <t>SANGHAMITRA SARKAR</t>
  </si>
  <si>
    <t>RIYA GURUNG</t>
  </si>
  <si>
    <t>RIKESH THAPA</t>
  </si>
  <si>
    <t>PLABAN BARMAN</t>
  </si>
  <si>
    <t>SAGAR HOSSAIN</t>
  </si>
  <si>
    <t>PREETY CHOUDHARY</t>
  </si>
  <si>
    <t>ARCHANA CHOUDHARI</t>
  </si>
  <si>
    <t>SWAPNEL TAMANG</t>
  </si>
  <si>
    <t>SATHI MANDAL</t>
  </si>
  <si>
    <t>AKASH DEY</t>
  </si>
  <si>
    <t xml:space="preserve">SANZANA LIMBU </t>
  </si>
  <si>
    <t>PROTIK GHOSH</t>
  </si>
  <si>
    <t>KOUSHIK CHANDRA SINHA</t>
  </si>
  <si>
    <t>RAHUL KUMAR JHA</t>
  </si>
  <si>
    <t>RICHA CHHETRI</t>
  </si>
  <si>
    <t xml:space="preserve">ADESH SINGHAL </t>
  </si>
  <si>
    <t>RIHA TAMANG</t>
  </si>
  <si>
    <t>JOYEETA ROY</t>
  </si>
  <si>
    <t>MAGHNA THAKUR</t>
  </si>
  <si>
    <t>SURYYA SEKHAR DAS</t>
  </si>
  <si>
    <t>SILPI BASU</t>
  </si>
  <si>
    <t>PRASENJIT SINGHA</t>
  </si>
  <si>
    <t>ANGELA BHATTACHARYYA</t>
  </si>
  <si>
    <t>KIRTIKA DEB</t>
  </si>
  <si>
    <t xml:space="preserve">ARATI SHA </t>
  </si>
  <si>
    <t>BINDU KARMAKAR</t>
  </si>
  <si>
    <t>ROHIT KUMAR GUPTA</t>
  </si>
  <si>
    <t>PRAYAG GUPTA</t>
  </si>
  <si>
    <t>SUSHREETA PAUL</t>
  </si>
  <si>
    <t>SUSHMITA DEVI</t>
  </si>
  <si>
    <t>AISHWARYA AGARWAL</t>
  </si>
  <si>
    <t>NILANJAN ROY</t>
  </si>
  <si>
    <t>SUBNUR KHATUN</t>
  </si>
  <si>
    <t>SILPA THAPA</t>
  </si>
  <si>
    <t>N.NGANTHOYBI SINGHA</t>
  </si>
  <si>
    <t>PREMIKA MUNDA</t>
  </si>
  <si>
    <t>BIPIN KUMAR MAHATO</t>
  </si>
  <si>
    <t>JYOTIRMOY JHA</t>
  </si>
  <si>
    <t>SHIKSHA MUKHIA</t>
  </si>
  <si>
    <t>NEHA JHA</t>
  </si>
  <si>
    <t>MAMATA SAHA</t>
  </si>
  <si>
    <t>RUMA BEGUM</t>
  </si>
  <si>
    <t>SAHITYA MUKHIA</t>
  </si>
  <si>
    <t>ANURAJ LAMGADAY</t>
  </si>
  <si>
    <t>ZEENAT AMAN PARWEEN</t>
  </si>
  <si>
    <t>KAUSHAL RAI</t>
  </si>
  <si>
    <t>PUJA SINGH</t>
  </si>
  <si>
    <t>ASHISH BOMZAN</t>
  </si>
  <si>
    <t>BIDHI SINGHA</t>
  </si>
  <si>
    <t>SANGITA DAS</t>
  </si>
  <si>
    <t>KARMA TAMANG</t>
  </si>
  <si>
    <t>SHILPI PODDAR</t>
  </si>
  <si>
    <t>MAUSAMI GULSHIRIN</t>
  </si>
  <si>
    <t>SUMITA GHOSH</t>
  </si>
  <si>
    <t>SAYANTANI BHADRA</t>
  </si>
  <si>
    <t>MST NASRIN AKHTAR PERVIN</t>
  </si>
  <si>
    <t>MD. MANJUR ELAHI</t>
  </si>
  <si>
    <t>PRANJAL MAITRA</t>
  </si>
  <si>
    <t>MAHASINA PARVIN</t>
  </si>
  <si>
    <t>APARNA SINHA</t>
  </si>
  <si>
    <t>GOVIND SHARMA</t>
  </si>
  <si>
    <t>SUVEKSHA GURUNG</t>
  </si>
  <si>
    <t>DARSHAN CHHETRI</t>
  </si>
  <si>
    <t>GURGEE JAYITA BURMAN</t>
  </si>
  <si>
    <t>PRITAM DEY</t>
  </si>
  <si>
    <t>RAHUL KUMAR YADAV</t>
  </si>
  <si>
    <t>SRIJANA LIMBOO (SUBBA)</t>
  </si>
  <si>
    <t>SAYONI GHOSH</t>
  </si>
  <si>
    <t>SAAHIL TAMANG</t>
  </si>
  <si>
    <t>ASTHA KUMARI</t>
  </si>
  <si>
    <t>SAMRAT BANERJEE</t>
  </si>
  <si>
    <t>GARGI GANGULI</t>
  </si>
  <si>
    <t>SUBHAM CHOWDHURY</t>
  </si>
  <si>
    <t>SUBRATA KARMAKAR</t>
  </si>
  <si>
    <t>MEGHNA SAHA</t>
  </si>
  <si>
    <t>SACHIN KARMAKAR</t>
  </si>
  <si>
    <t>KINLEY YANGZOM</t>
  </si>
  <si>
    <t>TENZIN YANGZOM</t>
  </si>
  <si>
    <t>MD. ABDUL AZHAR</t>
  </si>
  <si>
    <t>5 YEAR B.Com. LL.B. SEMESTER - II</t>
  </si>
  <si>
    <t>5 YEAR B.B.A. LL.B. - II</t>
  </si>
  <si>
    <t>SAJIYA HUSSAIN (GEN)</t>
  </si>
  <si>
    <t>SANDIPAN PANDIT</t>
  </si>
  <si>
    <t>PANKAJ DAS</t>
  </si>
  <si>
    <t>ANIKET BHUIMALI</t>
  </si>
  <si>
    <t>AZMUL HOQUE</t>
  </si>
  <si>
    <t>JEEBAN BARAI</t>
  </si>
  <si>
    <t>SANJAY MALO</t>
  </si>
  <si>
    <t>PRIYANKA SARKAR</t>
  </si>
  <si>
    <t>DIKSHANTA PRADHAN</t>
  </si>
  <si>
    <t>DIPBENDU MANDAL</t>
  </si>
  <si>
    <t>KUMAR SAKET</t>
  </si>
  <si>
    <t>5 YEAR B.A. LL.B. - II (SECTION- A)</t>
  </si>
  <si>
    <t>MOUMITA DEB</t>
  </si>
  <si>
    <t>5 YEAR B.B.A. LL.B. SEMESTER - IV</t>
  </si>
  <si>
    <t>5 YEAR B.Com. LL.B. SEMESTER - IV</t>
  </si>
  <si>
    <t>AMRIT CHETTRI</t>
  </si>
  <si>
    <t>BARSHA TAMANG</t>
  </si>
  <si>
    <t>SURABHI SEDHAIN</t>
  </si>
  <si>
    <t>ANISHA PRASAD</t>
  </si>
  <si>
    <t xml:space="preserve">KANIKA ROY </t>
  </si>
  <si>
    <t>DICKEY SHERPA</t>
  </si>
  <si>
    <t>SUDARSHAN TEWARI</t>
  </si>
  <si>
    <t>RINILA BAGCHI</t>
  </si>
  <si>
    <t>5 YEAR B.A. LL.B. - IV (SECTION- B)</t>
  </si>
  <si>
    <t>5 YEAR B.A. LL.B. - IV (SECTION- A)</t>
  </si>
  <si>
    <t>5 YEAR B.B.A. LL.B. SEMESTER - VI</t>
  </si>
  <si>
    <t>RIWAZ RAI</t>
  </si>
  <si>
    <t>Md. ARIF</t>
  </si>
  <si>
    <t>5 YEAR B.B.A. LL.B. SEMESTER - VIII</t>
  </si>
  <si>
    <t>5 YEAR B.Com. LL.B. SEMESTER - VIII</t>
  </si>
  <si>
    <t>5 YEAR B.A. LL.B. SEMESTER - VIII</t>
  </si>
  <si>
    <t>PEMA CHODUP</t>
  </si>
  <si>
    <t>HASAN SHADAB</t>
  </si>
  <si>
    <t>5 YEAR B.A. LL.B. SEMESTER - VI</t>
  </si>
  <si>
    <t>5 YEAR B.Com. LL.B. SEMESTER - VI</t>
  </si>
  <si>
    <t>5 YEAR B.A. LL.B. - II (SECTION- B)</t>
  </si>
  <si>
    <t>ANKUSH DAS - GEN</t>
  </si>
  <si>
    <t>LEGAL WRITING</t>
  </si>
  <si>
    <t>MONTHS - 2019</t>
  </si>
  <si>
    <t>PER</t>
  </si>
  <si>
    <t>NO OF CLASSES HELD</t>
  </si>
  <si>
    <t>AVERAGE</t>
  </si>
  <si>
    <t>Economics - II</t>
  </si>
  <si>
    <t>English - II</t>
  </si>
  <si>
    <t>Principles of Mgmt</t>
  </si>
  <si>
    <t>Operation Research</t>
  </si>
  <si>
    <t>Family Law - I</t>
  </si>
  <si>
    <t>Contract I</t>
  </si>
  <si>
    <t>Advanced Accounting</t>
  </si>
  <si>
    <t>Pol. Science - II</t>
  </si>
  <si>
    <t>Sociology - II</t>
  </si>
  <si>
    <t>Cost Accounting</t>
  </si>
  <si>
    <t>Constitutional Law-I</t>
  </si>
  <si>
    <t>English III</t>
  </si>
  <si>
    <t>HRM</t>
  </si>
  <si>
    <t>Family Law - II</t>
  </si>
  <si>
    <t>Org.Behaviour</t>
  </si>
  <si>
    <t>Pol. Science - IV</t>
  </si>
  <si>
    <t>Pol. Science - V</t>
  </si>
  <si>
    <t>English - III</t>
  </si>
  <si>
    <t>Int.of Statue</t>
  </si>
  <si>
    <t>Environmental Law</t>
  </si>
  <si>
    <t>Labour &amp; Indus Law - II</t>
  </si>
  <si>
    <t>Law of Crimes II</t>
  </si>
  <si>
    <t>Int.of Statues</t>
  </si>
  <si>
    <t>Property Law</t>
  </si>
  <si>
    <t>Company Law</t>
  </si>
  <si>
    <t>Law of Evidence</t>
  </si>
  <si>
    <t>Drafting &amp; Pleading</t>
  </si>
  <si>
    <t>Human Rights Law and Practice</t>
  </si>
  <si>
    <t>Banking Law</t>
  </si>
  <si>
    <t>Taxation Law</t>
  </si>
  <si>
    <t>Moot Court / Internship</t>
  </si>
  <si>
    <t>SUJAN KUMAR SEN (T/C)</t>
  </si>
  <si>
    <t>AYAN SAHA</t>
  </si>
  <si>
    <t>SAWET RAI</t>
  </si>
  <si>
    <t>MAR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</si>
</sst>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</font>
    <font>
      <strike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04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1" xfId="0" quotePrefix="1" applyFill="1" applyBorder="1" applyAlignment="1"/>
    <xf numFmtId="0" fontId="0" fillId="0" borderId="1" xfId="0" quotePrefix="1" applyBorder="1" applyAlignment="1"/>
    <xf numFmtId="0" fontId="0" fillId="0" borderId="1" xfId="0" applyFill="1" applyBorder="1" applyAlignment="1"/>
    <xf numFmtId="0" fontId="2" fillId="0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0" fillId="0" borderId="3" xfId="0" applyFill="1" applyBorder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5" xfId="0" applyFill="1" applyBorder="1"/>
    <xf numFmtId="0" fontId="0" fillId="0" borderId="5" xfId="0" applyBorder="1" applyAlignment="1">
      <alignment wrapText="1"/>
    </xf>
    <xf numFmtId="0" fontId="2" fillId="0" borderId="5" xfId="0" applyFont="1" applyFill="1" applyBorder="1"/>
    <xf numFmtId="0" fontId="0" fillId="0" borderId="5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1" fontId="0" fillId="0" borderId="3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3" xfId="0" applyBorder="1"/>
    <xf numFmtId="0" fontId="9" fillId="0" borderId="0" xfId="0" applyFont="1" applyFill="1" applyBorder="1" applyAlignment="1">
      <alignment horizontal="left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1" fontId="11" fillId="0" borderId="1" xfId="0" applyNumberFormat="1" applyFont="1" applyBorder="1" applyAlignment="1">
      <alignment horizontal="left"/>
    </xf>
    <xf numFmtId="9" fontId="0" fillId="0" borderId="0" xfId="1" applyFont="1" applyFill="1" applyAlignment="1">
      <alignment horizontal="center"/>
    </xf>
    <xf numFmtId="9" fontId="1" fillId="0" borderId="1" xfId="1" applyFont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9" fontId="13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 vertical="center"/>
    </xf>
    <xf numFmtId="9" fontId="0" fillId="0" borderId="0" xfId="1" applyFont="1" applyFill="1" applyAlignment="1">
      <alignment horizontal="center" vertical="center"/>
    </xf>
    <xf numFmtId="0" fontId="1" fillId="0" borderId="0" xfId="0" applyFont="1" applyFill="1"/>
    <xf numFmtId="1" fontId="1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9" fontId="5" fillId="0" borderId="0" xfId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13" fillId="0" borderId="1" xfId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5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9" fillId="0" borderId="0" xfId="0" applyFont="1" applyFill="1"/>
    <xf numFmtId="0" fontId="19" fillId="2" borderId="5" xfId="0" applyFont="1" applyFill="1" applyBorder="1"/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2" fillId="0" borderId="0" xfId="1" applyFont="1" applyFill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10" fillId="0" borderId="1" xfId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9" fontId="7" fillId="0" borderId="0" xfId="1" applyFont="1" applyFill="1" applyAlignment="1">
      <alignment horizontal="center"/>
    </xf>
    <xf numFmtId="9" fontId="12" fillId="0" borderId="1" xfId="1" applyFont="1" applyBorder="1" applyAlignment="1">
      <alignment horizontal="center"/>
    </xf>
    <xf numFmtId="9" fontId="12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9" fontId="7" fillId="0" borderId="1" xfId="1" applyFont="1" applyBorder="1" applyAlignment="1">
      <alignment horizontal="center"/>
    </xf>
    <xf numFmtId="9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9" fontId="25" fillId="0" borderId="1" xfId="1" applyFont="1" applyFill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top"/>
    </xf>
    <xf numFmtId="0" fontId="25" fillId="0" borderId="1" xfId="0" applyFont="1" applyFill="1" applyBorder="1" applyAlignment="1">
      <alignment vertical="center"/>
    </xf>
    <xf numFmtId="0" fontId="8" fillId="0" borderId="1" xfId="0" applyFont="1" applyBorder="1"/>
    <xf numFmtId="0" fontId="26" fillId="0" borderId="1" xfId="0" applyFont="1" applyFill="1" applyBorder="1"/>
    <xf numFmtId="0" fontId="27" fillId="0" borderId="1" xfId="0" applyFont="1" applyFill="1" applyBorder="1"/>
    <xf numFmtId="0" fontId="26" fillId="0" borderId="0" xfId="0" applyFont="1" applyFill="1"/>
    <xf numFmtId="0" fontId="8" fillId="0" borderId="0" xfId="0" applyFont="1" applyFill="1"/>
    <xf numFmtId="0" fontId="7" fillId="0" borderId="0" xfId="0" applyFont="1" applyFill="1"/>
    <xf numFmtId="1" fontId="22" fillId="0" borderId="1" xfId="0" applyNumberFormat="1" applyFont="1" applyBorder="1" applyAlignment="1">
      <alignment horizontal="left" vertical="center"/>
    </xf>
    <xf numFmtId="9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9" fillId="0" borderId="1" xfId="0" applyFont="1" applyBorder="1" applyAlignment="1">
      <alignment horizontal="center"/>
    </xf>
    <xf numFmtId="0" fontId="12" fillId="0" borderId="0" xfId="0" applyFont="1" applyFill="1" applyAlignment="1">
      <alignment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30" fillId="0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workbookViewId="0">
      <selection activeCell="E65" sqref="E65"/>
    </sheetView>
  </sheetViews>
  <sheetFormatPr defaultRowHeight="24.95" customHeight="1"/>
  <cols>
    <col min="1" max="1" width="4.5703125" style="19" customWidth="1"/>
    <col min="2" max="2" width="21.7109375" style="166" customWidth="1"/>
    <col min="3" max="3" width="5.7109375" style="9" customWidth="1"/>
    <col min="4" max="4" width="5.42578125" style="74" customWidth="1"/>
    <col min="5" max="5" width="5.42578125" style="19" customWidth="1"/>
    <col min="6" max="6" width="5.140625" style="19" customWidth="1"/>
    <col min="7" max="7" width="5.7109375" style="9" customWidth="1"/>
    <col min="8" max="8" width="5.85546875" style="74" customWidth="1"/>
    <col min="9" max="9" width="6" style="9" customWidth="1"/>
    <col min="10" max="10" width="6.28515625" style="74" customWidth="1"/>
    <col min="11" max="11" width="5" style="9" customWidth="1"/>
    <col min="12" max="12" width="5.7109375" style="19" customWidth="1"/>
    <col min="13" max="13" width="5" style="19" customWidth="1"/>
    <col min="14" max="14" width="5" style="74" customWidth="1"/>
    <col min="15" max="15" width="5" style="9" customWidth="1"/>
    <col min="16" max="16" width="5.28515625" style="74" customWidth="1"/>
    <col min="17" max="17" width="6.140625" style="9" customWidth="1"/>
    <col min="18" max="16384" width="9.140625" style="9"/>
  </cols>
  <sheetData>
    <row r="1" spans="1:17" ht="24.95" customHeight="1">
      <c r="A1" s="180" t="s">
        <v>975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7" ht="15">
      <c r="A2" s="135"/>
      <c r="B2" s="159" t="s">
        <v>401</v>
      </c>
      <c r="C2" s="181" t="s">
        <v>1018</v>
      </c>
      <c r="D2" s="181"/>
      <c r="E2" s="181" t="s">
        <v>1019</v>
      </c>
      <c r="F2" s="181"/>
      <c r="G2" s="178" t="s">
        <v>1020</v>
      </c>
      <c r="H2" s="179"/>
      <c r="I2" s="182" t="s">
        <v>1021</v>
      </c>
      <c r="J2" s="182"/>
      <c r="K2" s="178" t="s">
        <v>1022</v>
      </c>
      <c r="L2" s="179"/>
      <c r="M2" s="178" t="s">
        <v>1023</v>
      </c>
      <c r="N2" s="179"/>
      <c r="O2" s="178" t="s">
        <v>1013</v>
      </c>
      <c r="P2" s="179"/>
      <c r="Q2" s="137"/>
    </row>
    <row r="3" spans="1:17" ht="15">
      <c r="A3" s="135"/>
      <c r="B3" s="159" t="s">
        <v>1014</v>
      </c>
      <c r="C3" s="134" t="s">
        <v>1052</v>
      </c>
      <c r="D3" s="138" t="s">
        <v>1015</v>
      </c>
      <c r="E3" s="134" t="s">
        <v>1052</v>
      </c>
      <c r="F3" s="138" t="s">
        <v>1015</v>
      </c>
      <c r="G3" s="134" t="s">
        <v>1052</v>
      </c>
      <c r="H3" s="138" t="s">
        <v>1015</v>
      </c>
      <c r="I3" s="134" t="s">
        <v>1052</v>
      </c>
      <c r="J3" s="138" t="s">
        <v>1015</v>
      </c>
      <c r="K3" s="134" t="s">
        <v>1052</v>
      </c>
      <c r="L3" s="139" t="s">
        <v>1015</v>
      </c>
      <c r="M3" s="140" t="s">
        <v>1052</v>
      </c>
      <c r="N3" s="139" t="s">
        <v>1015</v>
      </c>
      <c r="O3" s="134" t="s">
        <v>1052</v>
      </c>
      <c r="P3" s="139" t="s">
        <v>1015</v>
      </c>
      <c r="Q3" s="139" t="s">
        <v>1052</v>
      </c>
    </row>
    <row r="4" spans="1:17" ht="15">
      <c r="A4" s="141"/>
      <c r="B4" s="160" t="s">
        <v>1016</v>
      </c>
      <c r="C4" s="143">
        <v>19</v>
      </c>
      <c r="D4" s="144"/>
      <c r="E4" s="143">
        <v>17</v>
      </c>
      <c r="F4" s="144"/>
      <c r="G4" s="143">
        <v>18</v>
      </c>
      <c r="H4" s="144"/>
      <c r="I4" s="143">
        <v>19</v>
      </c>
      <c r="J4" s="144"/>
      <c r="K4" s="143">
        <v>18</v>
      </c>
      <c r="L4" s="145"/>
      <c r="M4" s="146">
        <v>15</v>
      </c>
      <c r="N4" s="145"/>
      <c r="O4" s="147">
        <v>7</v>
      </c>
      <c r="P4" s="145"/>
      <c r="Q4" s="158" t="s">
        <v>1017</v>
      </c>
    </row>
    <row r="5" spans="1:17" s="50" customFormat="1" ht="38.25">
      <c r="A5" s="157" t="s">
        <v>468</v>
      </c>
      <c r="B5" s="161" t="s">
        <v>474</v>
      </c>
      <c r="C5" s="149"/>
      <c r="D5" s="144"/>
      <c r="E5" s="143"/>
      <c r="F5" s="143"/>
      <c r="G5" s="143"/>
      <c r="H5" s="144"/>
      <c r="I5" s="143"/>
      <c r="J5" s="144"/>
      <c r="K5" s="143"/>
      <c r="L5" s="143"/>
      <c r="M5" s="146"/>
      <c r="N5" s="144"/>
      <c r="O5" s="151"/>
      <c r="P5" s="144"/>
      <c r="Q5" s="151"/>
    </row>
    <row r="6" spans="1:17" s="27" customFormat="1" ht="20.100000000000001" customHeight="1">
      <c r="A6" s="146">
        <v>1</v>
      </c>
      <c r="B6" s="48" t="s">
        <v>759</v>
      </c>
      <c r="C6" s="152">
        <v>7</v>
      </c>
      <c r="D6" s="153">
        <f>C6/19</f>
        <v>0.36842105263157893</v>
      </c>
      <c r="E6" s="147">
        <v>7</v>
      </c>
      <c r="F6" s="153">
        <f>E6/17</f>
        <v>0.41176470588235292</v>
      </c>
      <c r="G6" s="147">
        <v>7</v>
      </c>
      <c r="H6" s="153">
        <f>G6/18</f>
        <v>0.3888888888888889</v>
      </c>
      <c r="I6" s="147">
        <v>9</v>
      </c>
      <c r="J6" s="153">
        <f>I6/19</f>
        <v>0.47368421052631576</v>
      </c>
      <c r="K6" s="147">
        <v>9</v>
      </c>
      <c r="L6" s="153">
        <f>K6/18</f>
        <v>0.5</v>
      </c>
      <c r="M6" s="147">
        <v>8</v>
      </c>
      <c r="N6" s="153">
        <f>M6/15</f>
        <v>0.53333333333333333</v>
      </c>
      <c r="O6" s="147">
        <v>3</v>
      </c>
      <c r="P6" s="153">
        <f>O6/7</f>
        <v>0.42857142857142855</v>
      </c>
      <c r="Q6" s="154">
        <f>(D6+F6+H6+J6+L6+N6+P6)/7</f>
        <v>0.4435233742619854</v>
      </c>
    </row>
    <row r="7" spans="1:17" s="27" customFormat="1" ht="20.100000000000001" customHeight="1">
      <c r="A7" s="146">
        <v>2</v>
      </c>
      <c r="B7" s="48" t="s">
        <v>758</v>
      </c>
      <c r="C7" s="152">
        <v>5</v>
      </c>
      <c r="D7" s="153">
        <f t="shared" ref="D7:D64" si="0">C7/19</f>
        <v>0.26315789473684209</v>
      </c>
      <c r="E7" s="147">
        <v>7</v>
      </c>
      <c r="F7" s="153">
        <f t="shared" ref="F7:F64" si="1">E7/17</f>
        <v>0.41176470588235292</v>
      </c>
      <c r="G7" s="147">
        <v>5</v>
      </c>
      <c r="H7" s="153">
        <f t="shared" ref="H7:H64" si="2">G7/18</f>
        <v>0.27777777777777779</v>
      </c>
      <c r="I7" s="147">
        <v>7</v>
      </c>
      <c r="J7" s="153">
        <f t="shared" ref="J7:J64" si="3">I7/19</f>
        <v>0.36842105263157893</v>
      </c>
      <c r="K7" s="147">
        <v>7</v>
      </c>
      <c r="L7" s="153">
        <f t="shared" ref="L7:L64" si="4">K7/18</f>
        <v>0.3888888888888889</v>
      </c>
      <c r="M7" s="147">
        <v>5</v>
      </c>
      <c r="N7" s="153">
        <f t="shared" ref="N7:N64" si="5">M7/15</f>
        <v>0.33333333333333331</v>
      </c>
      <c r="O7" s="147">
        <v>3</v>
      </c>
      <c r="P7" s="153">
        <f t="shared" ref="P7:P64" si="6">O7/7</f>
        <v>0.42857142857142855</v>
      </c>
      <c r="Q7" s="154">
        <f t="shared" ref="Q7:Q64" si="7">(D7+F7+H7+J7+L7+N7+P7)/7</f>
        <v>0.35313072597460032</v>
      </c>
    </row>
    <row r="8" spans="1:17" s="27" customFormat="1" ht="20.100000000000001" customHeight="1">
      <c r="A8" s="146">
        <v>3</v>
      </c>
      <c r="B8" s="48" t="s">
        <v>752</v>
      </c>
      <c r="C8" s="152">
        <v>5</v>
      </c>
      <c r="D8" s="153">
        <f t="shared" si="0"/>
        <v>0.26315789473684209</v>
      </c>
      <c r="E8" s="147">
        <v>8</v>
      </c>
      <c r="F8" s="153">
        <f t="shared" si="1"/>
        <v>0.47058823529411764</v>
      </c>
      <c r="G8" s="147">
        <v>5</v>
      </c>
      <c r="H8" s="153">
        <f t="shared" si="2"/>
        <v>0.27777777777777779</v>
      </c>
      <c r="I8" s="147">
        <v>10</v>
      </c>
      <c r="J8" s="153">
        <f t="shared" si="3"/>
        <v>0.52631578947368418</v>
      </c>
      <c r="K8" s="147">
        <v>10</v>
      </c>
      <c r="L8" s="153">
        <f t="shared" si="4"/>
        <v>0.55555555555555558</v>
      </c>
      <c r="M8" s="147">
        <v>7</v>
      </c>
      <c r="N8" s="153">
        <f t="shared" si="5"/>
        <v>0.46666666666666667</v>
      </c>
      <c r="O8" s="147">
        <v>4</v>
      </c>
      <c r="P8" s="153">
        <f t="shared" si="6"/>
        <v>0.5714285714285714</v>
      </c>
      <c r="Q8" s="154">
        <f t="shared" si="7"/>
        <v>0.44735578441903073</v>
      </c>
    </row>
    <row r="9" spans="1:17" s="27" customFormat="1" ht="20.100000000000001" customHeight="1">
      <c r="A9" s="146">
        <v>4</v>
      </c>
      <c r="B9" s="48" t="s">
        <v>770</v>
      </c>
      <c r="C9" s="152">
        <v>12</v>
      </c>
      <c r="D9" s="153">
        <f t="shared" si="0"/>
        <v>0.63157894736842102</v>
      </c>
      <c r="E9" s="147">
        <v>12</v>
      </c>
      <c r="F9" s="153">
        <f t="shared" si="1"/>
        <v>0.70588235294117652</v>
      </c>
      <c r="G9" s="147">
        <v>12</v>
      </c>
      <c r="H9" s="153">
        <f t="shared" si="2"/>
        <v>0.66666666666666663</v>
      </c>
      <c r="I9" s="147">
        <v>11</v>
      </c>
      <c r="J9" s="153">
        <f t="shared" si="3"/>
        <v>0.57894736842105265</v>
      </c>
      <c r="K9" s="147">
        <v>11</v>
      </c>
      <c r="L9" s="153">
        <f t="shared" si="4"/>
        <v>0.61111111111111116</v>
      </c>
      <c r="M9" s="147">
        <v>5</v>
      </c>
      <c r="N9" s="153">
        <f t="shared" si="5"/>
        <v>0.33333333333333331</v>
      </c>
      <c r="O9" s="147">
        <v>3</v>
      </c>
      <c r="P9" s="153">
        <f t="shared" si="6"/>
        <v>0.42857142857142855</v>
      </c>
      <c r="Q9" s="154">
        <f t="shared" si="7"/>
        <v>0.56515588691616991</v>
      </c>
    </row>
    <row r="10" spans="1:17" s="27" customFormat="1" ht="20.100000000000001" customHeight="1">
      <c r="A10" s="146">
        <v>5</v>
      </c>
      <c r="B10" s="48" t="s">
        <v>757</v>
      </c>
      <c r="C10" s="152">
        <v>12</v>
      </c>
      <c r="D10" s="153">
        <f t="shared" si="0"/>
        <v>0.63157894736842102</v>
      </c>
      <c r="E10" s="147">
        <v>11</v>
      </c>
      <c r="F10" s="153">
        <f t="shared" si="1"/>
        <v>0.6470588235294118</v>
      </c>
      <c r="G10" s="147">
        <v>12</v>
      </c>
      <c r="H10" s="153">
        <f t="shared" si="2"/>
        <v>0.66666666666666663</v>
      </c>
      <c r="I10" s="147">
        <v>12</v>
      </c>
      <c r="J10" s="153">
        <f t="shared" si="3"/>
        <v>0.63157894736842102</v>
      </c>
      <c r="K10" s="147">
        <v>12</v>
      </c>
      <c r="L10" s="153">
        <f t="shared" si="4"/>
        <v>0.66666666666666663</v>
      </c>
      <c r="M10" s="147">
        <v>11</v>
      </c>
      <c r="N10" s="153">
        <f t="shared" si="5"/>
        <v>0.73333333333333328</v>
      </c>
      <c r="O10" s="147">
        <v>3</v>
      </c>
      <c r="P10" s="153">
        <f t="shared" si="6"/>
        <v>0.42857142857142855</v>
      </c>
      <c r="Q10" s="154">
        <f t="shared" si="7"/>
        <v>0.62935068764347846</v>
      </c>
    </row>
    <row r="11" spans="1:17" s="27" customFormat="1" ht="20.100000000000001" customHeight="1">
      <c r="A11" s="146">
        <v>6</v>
      </c>
      <c r="B11" s="48" t="s">
        <v>784</v>
      </c>
      <c r="C11" s="152">
        <v>6</v>
      </c>
      <c r="D11" s="153">
        <f t="shared" si="0"/>
        <v>0.31578947368421051</v>
      </c>
      <c r="E11" s="147">
        <v>0</v>
      </c>
      <c r="F11" s="153">
        <f t="shared" si="1"/>
        <v>0</v>
      </c>
      <c r="G11" s="147">
        <v>6</v>
      </c>
      <c r="H11" s="153">
        <f t="shared" si="2"/>
        <v>0.33333333333333331</v>
      </c>
      <c r="I11" s="147">
        <v>4</v>
      </c>
      <c r="J11" s="153">
        <f t="shared" si="3"/>
        <v>0.21052631578947367</v>
      </c>
      <c r="K11" s="147">
        <v>4</v>
      </c>
      <c r="L11" s="153">
        <f t="shared" si="4"/>
        <v>0.22222222222222221</v>
      </c>
      <c r="M11" s="147">
        <v>6</v>
      </c>
      <c r="N11" s="153">
        <f t="shared" si="5"/>
        <v>0.4</v>
      </c>
      <c r="O11" s="147">
        <v>5</v>
      </c>
      <c r="P11" s="153">
        <f t="shared" si="6"/>
        <v>0.7142857142857143</v>
      </c>
      <c r="Q11" s="154">
        <f t="shared" si="7"/>
        <v>0.31373672275927916</v>
      </c>
    </row>
    <row r="12" spans="1:17" s="27" customFormat="1" ht="20.100000000000001" customHeight="1">
      <c r="A12" s="146">
        <v>7</v>
      </c>
      <c r="B12" s="48" t="s">
        <v>755</v>
      </c>
      <c r="C12" s="152">
        <v>1</v>
      </c>
      <c r="D12" s="153">
        <f t="shared" si="0"/>
        <v>5.2631578947368418E-2</v>
      </c>
      <c r="E12" s="147">
        <v>13</v>
      </c>
      <c r="F12" s="153">
        <f t="shared" si="1"/>
        <v>0.76470588235294112</v>
      </c>
      <c r="G12" s="147">
        <v>2</v>
      </c>
      <c r="H12" s="153">
        <f t="shared" si="2"/>
        <v>0.1111111111111111</v>
      </c>
      <c r="I12" s="147">
        <v>4</v>
      </c>
      <c r="J12" s="153">
        <f t="shared" si="3"/>
        <v>0.21052631578947367</v>
      </c>
      <c r="K12" s="147">
        <v>4</v>
      </c>
      <c r="L12" s="153">
        <f t="shared" si="4"/>
        <v>0.22222222222222221</v>
      </c>
      <c r="M12" s="147">
        <v>0</v>
      </c>
      <c r="N12" s="153">
        <f t="shared" si="5"/>
        <v>0</v>
      </c>
      <c r="O12" s="147">
        <v>2</v>
      </c>
      <c r="P12" s="153">
        <f t="shared" si="6"/>
        <v>0.2857142857142857</v>
      </c>
      <c r="Q12" s="154">
        <f t="shared" si="7"/>
        <v>0.23527305659105746</v>
      </c>
    </row>
    <row r="13" spans="1:17" s="27" customFormat="1" ht="20.100000000000001" customHeight="1">
      <c r="A13" s="146">
        <v>8</v>
      </c>
      <c r="B13" s="48" t="s">
        <v>764</v>
      </c>
      <c r="C13" s="152">
        <v>13</v>
      </c>
      <c r="D13" s="153">
        <f t="shared" si="0"/>
        <v>0.68421052631578949</v>
      </c>
      <c r="E13" s="147">
        <v>5</v>
      </c>
      <c r="F13" s="153">
        <f t="shared" si="1"/>
        <v>0.29411764705882354</v>
      </c>
      <c r="G13" s="147">
        <v>13</v>
      </c>
      <c r="H13" s="153">
        <f t="shared" si="2"/>
        <v>0.72222222222222221</v>
      </c>
      <c r="I13" s="147">
        <v>15</v>
      </c>
      <c r="J13" s="153">
        <f t="shared" si="3"/>
        <v>0.78947368421052633</v>
      </c>
      <c r="K13" s="147">
        <v>15</v>
      </c>
      <c r="L13" s="153">
        <f t="shared" si="4"/>
        <v>0.83333333333333337</v>
      </c>
      <c r="M13" s="147">
        <v>14</v>
      </c>
      <c r="N13" s="153">
        <f t="shared" si="5"/>
        <v>0.93333333333333335</v>
      </c>
      <c r="O13" s="147">
        <v>7</v>
      </c>
      <c r="P13" s="153">
        <f t="shared" si="6"/>
        <v>1</v>
      </c>
      <c r="Q13" s="154">
        <f t="shared" si="7"/>
        <v>0.75095582092486113</v>
      </c>
    </row>
    <row r="14" spans="1:17" s="27" customFormat="1" ht="20.100000000000001" customHeight="1">
      <c r="A14" s="146">
        <v>9</v>
      </c>
      <c r="B14" s="48" t="s">
        <v>756</v>
      </c>
      <c r="C14" s="152">
        <v>4</v>
      </c>
      <c r="D14" s="153">
        <f t="shared" si="0"/>
        <v>0.21052631578947367</v>
      </c>
      <c r="E14" s="147">
        <v>6</v>
      </c>
      <c r="F14" s="153">
        <f t="shared" si="1"/>
        <v>0.35294117647058826</v>
      </c>
      <c r="G14" s="147">
        <v>4</v>
      </c>
      <c r="H14" s="153">
        <f t="shared" si="2"/>
        <v>0.22222222222222221</v>
      </c>
      <c r="I14" s="147">
        <v>5</v>
      </c>
      <c r="J14" s="153">
        <f t="shared" si="3"/>
        <v>0.26315789473684209</v>
      </c>
      <c r="K14" s="147">
        <v>5</v>
      </c>
      <c r="L14" s="153">
        <f t="shared" si="4"/>
        <v>0.27777777777777779</v>
      </c>
      <c r="M14" s="147">
        <v>5</v>
      </c>
      <c r="N14" s="153">
        <f t="shared" si="5"/>
        <v>0.33333333333333331</v>
      </c>
      <c r="O14" s="147">
        <v>6</v>
      </c>
      <c r="P14" s="153">
        <f t="shared" si="6"/>
        <v>0.8571428571428571</v>
      </c>
      <c r="Q14" s="154">
        <f t="shared" si="7"/>
        <v>0.35958593963901347</v>
      </c>
    </row>
    <row r="15" spans="1:17" s="27" customFormat="1" ht="20.100000000000001" customHeight="1">
      <c r="A15" s="146">
        <v>10</v>
      </c>
      <c r="B15" s="48" t="s">
        <v>776</v>
      </c>
      <c r="C15" s="152">
        <v>7</v>
      </c>
      <c r="D15" s="153">
        <f t="shared" si="0"/>
        <v>0.36842105263157893</v>
      </c>
      <c r="E15" s="147">
        <v>12</v>
      </c>
      <c r="F15" s="153">
        <f t="shared" si="1"/>
        <v>0.70588235294117652</v>
      </c>
      <c r="G15" s="147">
        <v>7</v>
      </c>
      <c r="H15" s="153">
        <f t="shared" si="2"/>
        <v>0.3888888888888889</v>
      </c>
      <c r="I15" s="147">
        <v>9</v>
      </c>
      <c r="J15" s="153">
        <f t="shared" si="3"/>
        <v>0.47368421052631576</v>
      </c>
      <c r="K15" s="147">
        <v>9</v>
      </c>
      <c r="L15" s="153">
        <f t="shared" si="4"/>
        <v>0.5</v>
      </c>
      <c r="M15" s="147">
        <v>5</v>
      </c>
      <c r="N15" s="153">
        <f t="shared" si="5"/>
        <v>0.33333333333333331</v>
      </c>
      <c r="O15" s="147">
        <v>3</v>
      </c>
      <c r="P15" s="153">
        <f t="shared" si="6"/>
        <v>0.42857142857142855</v>
      </c>
      <c r="Q15" s="154">
        <f t="shared" si="7"/>
        <v>0.45696875241324592</v>
      </c>
    </row>
    <row r="16" spans="1:17" s="27" customFormat="1" ht="20.100000000000001" customHeight="1">
      <c r="A16" s="146">
        <v>11</v>
      </c>
      <c r="B16" s="48" t="s">
        <v>750</v>
      </c>
      <c r="C16" s="152">
        <v>14</v>
      </c>
      <c r="D16" s="153">
        <f t="shared" si="0"/>
        <v>0.73684210526315785</v>
      </c>
      <c r="E16" s="147">
        <v>13</v>
      </c>
      <c r="F16" s="153">
        <f t="shared" si="1"/>
        <v>0.76470588235294112</v>
      </c>
      <c r="G16" s="147">
        <v>14</v>
      </c>
      <c r="H16" s="153">
        <f t="shared" si="2"/>
        <v>0.77777777777777779</v>
      </c>
      <c r="I16" s="147">
        <v>16</v>
      </c>
      <c r="J16" s="153">
        <f t="shared" si="3"/>
        <v>0.84210526315789469</v>
      </c>
      <c r="K16" s="147">
        <v>16</v>
      </c>
      <c r="L16" s="153">
        <f t="shared" si="4"/>
        <v>0.88888888888888884</v>
      </c>
      <c r="M16" s="147">
        <v>13</v>
      </c>
      <c r="N16" s="153">
        <f t="shared" si="5"/>
        <v>0.8666666666666667</v>
      </c>
      <c r="O16" s="147">
        <v>5</v>
      </c>
      <c r="P16" s="153">
        <f t="shared" si="6"/>
        <v>0.7142857142857143</v>
      </c>
      <c r="Q16" s="154">
        <f t="shared" si="7"/>
        <v>0.79875318548472019</v>
      </c>
    </row>
    <row r="17" spans="1:17" s="27" customFormat="1" ht="20.100000000000001" customHeight="1">
      <c r="A17" s="146">
        <v>12</v>
      </c>
      <c r="B17" s="162" t="s">
        <v>942</v>
      </c>
      <c r="C17" s="152">
        <v>16</v>
      </c>
      <c r="D17" s="153">
        <f t="shared" si="0"/>
        <v>0.84210526315789469</v>
      </c>
      <c r="E17" s="147">
        <v>13</v>
      </c>
      <c r="F17" s="153">
        <f t="shared" si="1"/>
        <v>0.76470588235294112</v>
      </c>
      <c r="G17" s="147">
        <v>16</v>
      </c>
      <c r="H17" s="153">
        <f t="shared" si="2"/>
        <v>0.88888888888888884</v>
      </c>
      <c r="I17" s="147">
        <v>15</v>
      </c>
      <c r="J17" s="153">
        <f t="shared" si="3"/>
        <v>0.78947368421052633</v>
      </c>
      <c r="K17" s="147">
        <v>15</v>
      </c>
      <c r="L17" s="153">
        <f t="shared" si="4"/>
        <v>0.83333333333333337</v>
      </c>
      <c r="M17" s="147">
        <v>11</v>
      </c>
      <c r="N17" s="153">
        <f t="shared" si="5"/>
        <v>0.73333333333333328</v>
      </c>
      <c r="O17" s="147">
        <v>7</v>
      </c>
      <c r="P17" s="153">
        <f t="shared" si="6"/>
        <v>1</v>
      </c>
      <c r="Q17" s="154">
        <f t="shared" si="7"/>
        <v>0.83597719789670244</v>
      </c>
    </row>
    <row r="18" spans="1:17" s="27" customFormat="1" ht="20.100000000000001" customHeight="1">
      <c r="A18" s="146">
        <v>13</v>
      </c>
      <c r="B18" s="162" t="s">
        <v>964</v>
      </c>
      <c r="C18" s="152">
        <v>15</v>
      </c>
      <c r="D18" s="153">
        <f t="shared" si="0"/>
        <v>0.78947368421052633</v>
      </c>
      <c r="E18" s="147">
        <v>12</v>
      </c>
      <c r="F18" s="153">
        <f t="shared" si="1"/>
        <v>0.70588235294117652</v>
      </c>
      <c r="G18" s="147">
        <v>13</v>
      </c>
      <c r="H18" s="153">
        <f t="shared" si="2"/>
        <v>0.72222222222222221</v>
      </c>
      <c r="I18" s="147">
        <v>16</v>
      </c>
      <c r="J18" s="153">
        <f t="shared" si="3"/>
        <v>0.84210526315789469</v>
      </c>
      <c r="K18" s="147">
        <v>16</v>
      </c>
      <c r="L18" s="153">
        <f t="shared" si="4"/>
        <v>0.88888888888888884</v>
      </c>
      <c r="M18" s="147">
        <v>10</v>
      </c>
      <c r="N18" s="153">
        <f t="shared" si="5"/>
        <v>0.66666666666666663</v>
      </c>
      <c r="O18" s="147">
        <v>7</v>
      </c>
      <c r="P18" s="153">
        <f t="shared" si="6"/>
        <v>1</v>
      </c>
      <c r="Q18" s="154">
        <f t="shared" si="7"/>
        <v>0.80217701115533935</v>
      </c>
    </row>
    <row r="19" spans="1:17" s="27" customFormat="1" ht="20.100000000000001" customHeight="1">
      <c r="A19" s="146">
        <v>14</v>
      </c>
      <c r="B19" s="48" t="s">
        <v>753</v>
      </c>
      <c r="C19" s="152">
        <v>14</v>
      </c>
      <c r="D19" s="153">
        <f t="shared" si="0"/>
        <v>0.73684210526315785</v>
      </c>
      <c r="E19" s="147">
        <v>11</v>
      </c>
      <c r="F19" s="153">
        <f t="shared" si="1"/>
        <v>0.6470588235294118</v>
      </c>
      <c r="G19" s="147">
        <v>14</v>
      </c>
      <c r="H19" s="153">
        <f t="shared" si="2"/>
        <v>0.77777777777777779</v>
      </c>
      <c r="I19" s="147">
        <v>15</v>
      </c>
      <c r="J19" s="153">
        <f t="shared" si="3"/>
        <v>0.78947368421052633</v>
      </c>
      <c r="K19" s="147">
        <v>15</v>
      </c>
      <c r="L19" s="153">
        <f t="shared" si="4"/>
        <v>0.83333333333333337</v>
      </c>
      <c r="M19" s="147">
        <v>13</v>
      </c>
      <c r="N19" s="153">
        <f t="shared" si="5"/>
        <v>0.8666666666666667</v>
      </c>
      <c r="O19" s="147">
        <v>7</v>
      </c>
      <c r="P19" s="153">
        <f t="shared" si="6"/>
        <v>1</v>
      </c>
      <c r="Q19" s="154">
        <f t="shared" si="7"/>
        <v>0.80730748439726774</v>
      </c>
    </row>
    <row r="20" spans="1:17" s="27" customFormat="1" ht="20.100000000000001" customHeight="1">
      <c r="A20" s="146">
        <v>15</v>
      </c>
      <c r="B20" s="48" t="s">
        <v>777</v>
      </c>
      <c r="C20" s="152">
        <v>12</v>
      </c>
      <c r="D20" s="153">
        <f t="shared" si="0"/>
        <v>0.63157894736842102</v>
      </c>
      <c r="E20" s="147">
        <v>8</v>
      </c>
      <c r="F20" s="153">
        <f t="shared" si="1"/>
        <v>0.47058823529411764</v>
      </c>
      <c r="G20" s="147">
        <v>12</v>
      </c>
      <c r="H20" s="153">
        <f t="shared" si="2"/>
        <v>0.66666666666666663</v>
      </c>
      <c r="I20" s="147">
        <v>16</v>
      </c>
      <c r="J20" s="153">
        <f t="shared" si="3"/>
        <v>0.84210526315789469</v>
      </c>
      <c r="K20" s="147">
        <v>16</v>
      </c>
      <c r="L20" s="153">
        <f t="shared" si="4"/>
        <v>0.88888888888888884</v>
      </c>
      <c r="M20" s="147">
        <v>9</v>
      </c>
      <c r="N20" s="153">
        <f t="shared" si="5"/>
        <v>0.6</v>
      </c>
      <c r="O20" s="147">
        <v>5</v>
      </c>
      <c r="P20" s="153">
        <f t="shared" si="6"/>
        <v>0.7142857142857143</v>
      </c>
      <c r="Q20" s="154">
        <f t="shared" si="7"/>
        <v>0.68773053080881474</v>
      </c>
    </row>
    <row r="21" spans="1:17" s="27" customFormat="1" ht="20.100000000000001" customHeight="1">
      <c r="A21" s="146">
        <v>16</v>
      </c>
      <c r="B21" s="48" t="s">
        <v>943</v>
      </c>
      <c r="C21" s="152">
        <v>10</v>
      </c>
      <c r="D21" s="153">
        <f t="shared" si="0"/>
        <v>0.52631578947368418</v>
      </c>
      <c r="E21" s="147">
        <v>11</v>
      </c>
      <c r="F21" s="153">
        <f t="shared" si="1"/>
        <v>0.6470588235294118</v>
      </c>
      <c r="G21" s="147">
        <v>10</v>
      </c>
      <c r="H21" s="153">
        <f t="shared" si="2"/>
        <v>0.55555555555555558</v>
      </c>
      <c r="I21" s="147">
        <v>12</v>
      </c>
      <c r="J21" s="153">
        <f t="shared" si="3"/>
        <v>0.63157894736842102</v>
      </c>
      <c r="K21" s="147">
        <v>12</v>
      </c>
      <c r="L21" s="153">
        <f t="shared" si="4"/>
        <v>0.66666666666666663</v>
      </c>
      <c r="M21" s="147">
        <v>5</v>
      </c>
      <c r="N21" s="153">
        <f t="shared" si="5"/>
        <v>0.33333333333333331</v>
      </c>
      <c r="O21" s="147">
        <v>2</v>
      </c>
      <c r="P21" s="153">
        <f t="shared" si="6"/>
        <v>0.2857142857142857</v>
      </c>
      <c r="Q21" s="154">
        <f t="shared" si="7"/>
        <v>0.52088905737733693</v>
      </c>
    </row>
    <row r="22" spans="1:17" s="27" customFormat="1" ht="20.100000000000001" customHeight="1">
      <c r="A22" s="146">
        <v>17</v>
      </c>
      <c r="B22" s="48" t="s">
        <v>768</v>
      </c>
      <c r="C22" s="152">
        <v>10</v>
      </c>
      <c r="D22" s="153">
        <f t="shared" si="0"/>
        <v>0.52631578947368418</v>
      </c>
      <c r="E22" s="147">
        <v>12</v>
      </c>
      <c r="F22" s="153">
        <f t="shared" si="1"/>
        <v>0.70588235294117652</v>
      </c>
      <c r="G22" s="147">
        <v>10</v>
      </c>
      <c r="H22" s="153">
        <f t="shared" si="2"/>
        <v>0.55555555555555558</v>
      </c>
      <c r="I22" s="147">
        <v>13</v>
      </c>
      <c r="J22" s="153">
        <f t="shared" si="3"/>
        <v>0.68421052631578949</v>
      </c>
      <c r="K22" s="147">
        <v>13</v>
      </c>
      <c r="L22" s="153">
        <f t="shared" si="4"/>
        <v>0.72222222222222221</v>
      </c>
      <c r="M22" s="147">
        <v>9</v>
      </c>
      <c r="N22" s="153">
        <f t="shared" si="5"/>
        <v>0.6</v>
      </c>
      <c r="O22" s="147">
        <v>6</v>
      </c>
      <c r="P22" s="153">
        <f t="shared" si="6"/>
        <v>0.8571428571428571</v>
      </c>
      <c r="Q22" s="154">
        <f t="shared" si="7"/>
        <v>0.66447561480732642</v>
      </c>
    </row>
    <row r="23" spans="1:17" s="27" customFormat="1" ht="20.100000000000001" customHeight="1">
      <c r="A23" s="146">
        <v>18</v>
      </c>
      <c r="B23" s="163" t="s">
        <v>762</v>
      </c>
      <c r="C23" s="152">
        <v>9</v>
      </c>
      <c r="D23" s="153">
        <f t="shared" si="0"/>
        <v>0.47368421052631576</v>
      </c>
      <c r="E23" s="147">
        <v>3</v>
      </c>
      <c r="F23" s="153">
        <f t="shared" si="1"/>
        <v>0.17647058823529413</v>
      </c>
      <c r="G23" s="147">
        <v>10</v>
      </c>
      <c r="H23" s="153">
        <f t="shared" si="2"/>
        <v>0.55555555555555558</v>
      </c>
      <c r="I23" s="147">
        <v>13</v>
      </c>
      <c r="J23" s="153">
        <f t="shared" si="3"/>
        <v>0.68421052631578949</v>
      </c>
      <c r="K23" s="147">
        <v>13</v>
      </c>
      <c r="L23" s="153">
        <f t="shared" si="4"/>
        <v>0.72222222222222221</v>
      </c>
      <c r="M23" s="147">
        <v>10</v>
      </c>
      <c r="N23" s="153">
        <f t="shared" si="5"/>
        <v>0.66666666666666663</v>
      </c>
      <c r="O23" s="147">
        <v>7</v>
      </c>
      <c r="P23" s="153">
        <f t="shared" si="6"/>
        <v>1</v>
      </c>
      <c r="Q23" s="154">
        <f t="shared" si="7"/>
        <v>0.61125853850312062</v>
      </c>
    </row>
    <row r="24" spans="1:17" s="27" customFormat="1" ht="20.100000000000001" customHeight="1">
      <c r="A24" s="146">
        <v>19</v>
      </c>
      <c r="B24" s="48" t="s">
        <v>957</v>
      </c>
      <c r="C24" s="152">
        <v>10</v>
      </c>
      <c r="D24" s="153">
        <f t="shared" si="0"/>
        <v>0.52631578947368418</v>
      </c>
      <c r="E24" s="147">
        <v>12</v>
      </c>
      <c r="F24" s="153">
        <f t="shared" si="1"/>
        <v>0.70588235294117652</v>
      </c>
      <c r="G24" s="147">
        <v>6</v>
      </c>
      <c r="H24" s="153">
        <f t="shared" si="2"/>
        <v>0.33333333333333331</v>
      </c>
      <c r="I24" s="147">
        <v>3</v>
      </c>
      <c r="J24" s="153">
        <f t="shared" si="3"/>
        <v>0.15789473684210525</v>
      </c>
      <c r="K24" s="147">
        <v>3</v>
      </c>
      <c r="L24" s="153">
        <f t="shared" si="4"/>
        <v>0.16666666666666666</v>
      </c>
      <c r="M24" s="147">
        <v>3</v>
      </c>
      <c r="N24" s="153">
        <f t="shared" si="5"/>
        <v>0.2</v>
      </c>
      <c r="O24" s="147">
        <v>3</v>
      </c>
      <c r="P24" s="153">
        <f t="shared" si="6"/>
        <v>0.42857142857142855</v>
      </c>
      <c r="Q24" s="154">
        <f t="shared" si="7"/>
        <v>0.3598091868326278</v>
      </c>
    </row>
    <row r="25" spans="1:17" s="27" customFormat="1" ht="20.100000000000001" customHeight="1">
      <c r="A25" s="146">
        <v>20</v>
      </c>
      <c r="B25" s="48" t="s">
        <v>751</v>
      </c>
      <c r="C25" s="152">
        <v>6</v>
      </c>
      <c r="D25" s="153">
        <f t="shared" si="0"/>
        <v>0.31578947368421051</v>
      </c>
      <c r="E25" s="147">
        <v>15</v>
      </c>
      <c r="F25" s="153">
        <f t="shared" si="1"/>
        <v>0.88235294117647056</v>
      </c>
      <c r="G25" s="147">
        <v>13</v>
      </c>
      <c r="H25" s="153">
        <f t="shared" si="2"/>
        <v>0.72222222222222221</v>
      </c>
      <c r="I25" s="147">
        <v>16</v>
      </c>
      <c r="J25" s="153">
        <f t="shared" si="3"/>
        <v>0.84210526315789469</v>
      </c>
      <c r="K25" s="147">
        <v>16</v>
      </c>
      <c r="L25" s="153">
        <f t="shared" si="4"/>
        <v>0.88888888888888884</v>
      </c>
      <c r="M25" s="147">
        <v>14</v>
      </c>
      <c r="N25" s="153">
        <f t="shared" si="5"/>
        <v>0.93333333333333335</v>
      </c>
      <c r="O25" s="147">
        <v>7</v>
      </c>
      <c r="P25" s="153">
        <f t="shared" si="6"/>
        <v>1</v>
      </c>
      <c r="Q25" s="154">
        <f t="shared" si="7"/>
        <v>0.79781316035186012</v>
      </c>
    </row>
    <row r="26" spans="1:17" s="27" customFormat="1" ht="20.100000000000001" customHeight="1">
      <c r="A26" s="146">
        <v>21</v>
      </c>
      <c r="B26" s="48" t="s">
        <v>766</v>
      </c>
      <c r="C26" s="152">
        <v>12</v>
      </c>
      <c r="D26" s="153">
        <f t="shared" si="0"/>
        <v>0.63157894736842102</v>
      </c>
      <c r="E26" s="147">
        <v>6</v>
      </c>
      <c r="F26" s="153">
        <f t="shared" si="1"/>
        <v>0.35294117647058826</v>
      </c>
      <c r="G26" s="147">
        <v>15</v>
      </c>
      <c r="H26" s="153">
        <f t="shared" si="2"/>
        <v>0.83333333333333337</v>
      </c>
      <c r="I26" s="147">
        <v>14</v>
      </c>
      <c r="J26" s="153">
        <f t="shared" si="3"/>
        <v>0.73684210526315785</v>
      </c>
      <c r="K26" s="147">
        <v>14</v>
      </c>
      <c r="L26" s="153">
        <f t="shared" si="4"/>
        <v>0.77777777777777779</v>
      </c>
      <c r="M26" s="147">
        <v>13</v>
      </c>
      <c r="N26" s="153">
        <f t="shared" si="5"/>
        <v>0.8666666666666667</v>
      </c>
      <c r="O26" s="147">
        <v>7</v>
      </c>
      <c r="P26" s="153">
        <f t="shared" si="6"/>
        <v>1</v>
      </c>
      <c r="Q26" s="154">
        <f t="shared" si="7"/>
        <v>0.74273428669713504</v>
      </c>
    </row>
    <row r="27" spans="1:17" s="27" customFormat="1" ht="20.100000000000001" customHeight="1">
      <c r="A27" s="146">
        <v>22</v>
      </c>
      <c r="B27" s="48" t="s">
        <v>958</v>
      </c>
      <c r="C27" s="152">
        <v>6</v>
      </c>
      <c r="D27" s="153">
        <f t="shared" si="0"/>
        <v>0.31578947368421051</v>
      </c>
      <c r="E27" s="147">
        <v>12</v>
      </c>
      <c r="F27" s="153">
        <f t="shared" si="1"/>
        <v>0.70588235294117652</v>
      </c>
      <c r="G27" s="147">
        <v>6</v>
      </c>
      <c r="H27" s="153">
        <f t="shared" si="2"/>
        <v>0.33333333333333331</v>
      </c>
      <c r="I27" s="147">
        <v>5</v>
      </c>
      <c r="J27" s="153">
        <f t="shared" si="3"/>
        <v>0.26315789473684209</v>
      </c>
      <c r="K27" s="147">
        <v>5</v>
      </c>
      <c r="L27" s="153">
        <f t="shared" si="4"/>
        <v>0.27777777777777779</v>
      </c>
      <c r="M27" s="147">
        <v>7</v>
      </c>
      <c r="N27" s="153">
        <f t="shared" si="5"/>
        <v>0.46666666666666667</v>
      </c>
      <c r="O27" s="147">
        <v>2</v>
      </c>
      <c r="P27" s="153">
        <f t="shared" si="6"/>
        <v>0.2857142857142857</v>
      </c>
      <c r="Q27" s="154">
        <f t="shared" si="7"/>
        <v>0.3783316835506132</v>
      </c>
    </row>
    <row r="28" spans="1:17" s="27" customFormat="1" ht="20.100000000000001" customHeight="1">
      <c r="A28" s="146">
        <v>23</v>
      </c>
      <c r="B28" s="162" t="s">
        <v>945</v>
      </c>
      <c r="C28" s="152">
        <v>14</v>
      </c>
      <c r="D28" s="153">
        <f t="shared" si="0"/>
        <v>0.73684210526315785</v>
      </c>
      <c r="E28" s="147">
        <v>10</v>
      </c>
      <c r="F28" s="153">
        <f t="shared" si="1"/>
        <v>0.58823529411764708</v>
      </c>
      <c r="G28" s="147">
        <v>14</v>
      </c>
      <c r="H28" s="153">
        <f t="shared" si="2"/>
        <v>0.77777777777777779</v>
      </c>
      <c r="I28" s="147">
        <v>11</v>
      </c>
      <c r="J28" s="153">
        <f t="shared" si="3"/>
        <v>0.57894736842105265</v>
      </c>
      <c r="K28" s="147">
        <v>11</v>
      </c>
      <c r="L28" s="153">
        <f t="shared" si="4"/>
        <v>0.61111111111111116</v>
      </c>
      <c r="M28" s="147">
        <v>6</v>
      </c>
      <c r="N28" s="153">
        <f t="shared" si="5"/>
        <v>0.4</v>
      </c>
      <c r="O28" s="147">
        <v>5</v>
      </c>
      <c r="P28" s="153">
        <f t="shared" si="6"/>
        <v>0.7142857142857143</v>
      </c>
      <c r="Q28" s="154">
        <f t="shared" si="7"/>
        <v>0.62959991013949435</v>
      </c>
    </row>
    <row r="29" spans="1:17" s="27" customFormat="1" ht="20.100000000000001" customHeight="1">
      <c r="A29" s="146">
        <v>24</v>
      </c>
      <c r="B29" s="162" t="s">
        <v>940</v>
      </c>
      <c r="C29" s="152">
        <v>14</v>
      </c>
      <c r="D29" s="153">
        <f t="shared" si="0"/>
        <v>0.73684210526315785</v>
      </c>
      <c r="E29" s="147">
        <v>4</v>
      </c>
      <c r="F29" s="153">
        <f t="shared" si="1"/>
        <v>0.23529411764705882</v>
      </c>
      <c r="G29" s="147">
        <v>14</v>
      </c>
      <c r="H29" s="153">
        <f t="shared" si="2"/>
        <v>0.77777777777777779</v>
      </c>
      <c r="I29" s="147">
        <v>6</v>
      </c>
      <c r="J29" s="153">
        <f t="shared" si="3"/>
        <v>0.31578947368421051</v>
      </c>
      <c r="K29" s="147">
        <v>6</v>
      </c>
      <c r="L29" s="153">
        <f t="shared" si="4"/>
        <v>0.33333333333333331</v>
      </c>
      <c r="M29" s="147">
        <v>7</v>
      </c>
      <c r="N29" s="153">
        <f t="shared" si="5"/>
        <v>0.46666666666666667</v>
      </c>
      <c r="O29" s="147">
        <v>4</v>
      </c>
      <c r="P29" s="153">
        <f t="shared" si="6"/>
        <v>0.5714285714285714</v>
      </c>
      <c r="Q29" s="154">
        <f t="shared" si="7"/>
        <v>0.4910188636858252</v>
      </c>
    </row>
    <row r="30" spans="1:17" s="27" customFormat="1" ht="20.100000000000001" customHeight="1">
      <c r="A30" s="146">
        <v>25</v>
      </c>
      <c r="B30" s="48" t="s">
        <v>767</v>
      </c>
      <c r="C30" s="152">
        <v>6</v>
      </c>
      <c r="D30" s="153">
        <f t="shared" si="0"/>
        <v>0.31578947368421051</v>
      </c>
      <c r="E30" s="147">
        <v>7</v>
      </c>
      <c r="F30" s="153">
        <f t="shared" si="1"/>
        <v>0.41176470588235292</v>
      </c>
      <c r="G30" s="147">
        <v>6</v>
      </c>
      <c r="H30" s="153">
        <f t="shared" si="2"/>
        <v>0.33333333333333331</v>
      </c>
      <c r="I30" s="147">
        <v>8</v>
      </c>
      <c r="J30" s="153">
        <f t="shared" si="3"/>
        <v>0.42105263157894735</v>
      </c>
      <c r="K30" s="147">
        <v>8</v>
      </c>
      <c r="L30" s="153">
        <f t="shared" si="4"/>
        <v>0.44444444444444442</v>
      </c>
      <c r="M30" s="147">
        <v>7</v>
      </c>
      <c r="N30" s="153">
        <f t="shared" si="5"/>
        <v>0.46666666666666667</v>
      </c>
      <c r="O30" s="147">
        <v>4</v>
      </c>
      <c r="P30" s="153">
        <f t="shared" si="6"/>
        <v>0.5714285714285714</v>
      </c>
      <c r="Q30" s="154">
        <f t="shared" si="7"/>
        <v>0.42349711814550378</v>
      </c>
    </row>
    <row r="31" spans="1:17" ht="20.100000000000001" customHeight="1">
      <c r="A31" s="146">
        <v>26</v>
      </c>
      <c r="B31" s="48" t="s">
        <v>789</v>
      </c>
      <c r="C31" s="140">
        <v>9</v>
      </c>
      <c r="D31" s="153">
        <f t="shared" si="0"/>
        <v>0.47368421052631576</v>
      </c>
      <c r="E31" s="146">
        <v>10</v>
      </c>
      <c r="F31" s="153">
        <f t="shared" si="1"/>
        <v>0.58823529411764708</v>
      </c>
      <c r="G31" s="146">
        <v>10</v>
      </c>
      <c r="H31" s="153">
        <f t="shared" si="2"/>
        <v>0.55555555555555558</v>
      </c>
      <c r="I31" s="146">
        <v>12</v>
      </c>
      <c r="J31" s="153">
        <f t="shared" si="3"/>
        <v>0.63157894736842102</v>
      </c>
      <c r="K31" s="146">
        <v>12</v>
      </c>
      <c r="L31" s="153">
        <f t="shared" si="4"/>
        <v>0.66666666666666663</v>
      </c>
      <c r="M31" s="146">
        <v>5</v>
      </c>
      <c r="N31" s="153">
        <f t="shared" si="5"/>
        <v>0.33333333333333331</v>
      </c>
      <c r="O31" s="146">
        <v>6</v>
      </c>
      <c r="P31" s="153">
        <f t="shared" si="6"/>
        <v>0.8571428571428571</v>
      </c>
      <c r="Q31" s="154">
        <f t="shared" si="7"/>
        <v>0.58659955210154224</v>
      </c>
    </row>
    <row r="32" spans="1:17" ht="20.100000000000001" customHeight="1">
      <c r="A32" s="146">
        <v>27</v>
      </c>
      <c r="B32" s="162" t="s">
        <v>953</v>
      </c>
      <c r="C32" s="140">
        <v>12</v>
      </c>
      <c r="D32" s="153">
        <f t="shared" si="0"/>
        <v>0.63157894736842102</v>
      </c>
      <c r="E32" s="146">
        <v>11</v>
      </c>
      <c r="F32" s="153">
        <f t="shared" si="1"/>
        <v>0.6470588235294118</v>
      </c>
      <c r="G32" s="146">
        <v>12</v>
      </c>
      <c r="H32" s="153">
        <f t="shared" si="2"/>
        <v>0.66666666666666663</v>
      </c>
      <c r="I32" s="146">
        <v>10</v>
      </c>
      <c r="J32" s="153">
        <f t="shared" si="3"/>
        <v>0.52631578947368418</v>
      </c>
      <c r="K32" s="146">
        <v>10</v>
      </c>
      <c r="L32" s="153">
        <f t="shared" si="4"/>
        <v>0.55555555555555558</v>
      </c>
      <c r="M32" s="146">
        <v>7</v>
      </c>
      <c r="N32" s="153">
        <f t="shared" si="5"/>
        <v>0.46666666666666667</v>
      </c>
      <c r="O32" s="146">
        <v>6</v>
      </c>
      <c r="P32" s="153">
        <f t="shared" si="6"/>
        <v>0.8571428571428571</v>
      </c>
      <c r="Q32" s="154">
        <f t="shared" si="7"/>
        <v>0.62156932948618038</v>
      </c>
    </row>
    <row r="33" spans="1:17" ht="20.100000000000001" customHeight="1">
      <c r="A33" s="146">
        <v>28</v>
      </c>
      <c r="B33" s="48" t="s">
        <v>782</v>
      </c>
      <c r="C33" s="140">
        <v>10</v>
      </c>
      <c r="D33" s="153">
        <f t="shared" si="0"/>
        <v>0.52631578947368418</v>
      </c>
      <c r="E33" s="146">
        <v>8</v>
      </c>
      <c r="F33" s="153">
        <f t="shared" si="1"/>
        <v>0.47058823529411764</v>
      </c>
      <c r="G33" s="146">
        <v>10</v>
      </c>
      <c r="H33" s="153">
        <f t="shared" si="2"/>
        <v>0.55555555555555558</v>
      </c>
      <c r="I33" s="146">
        <v>9</v>
      </c>
      <c r="J33" s="153">
        <f t="shared" si="3"/>
        <v>0.47368421052631576</v>
      </c>
      <c r="K33" s="146">
        <v>9</v>
      </c>
      <c r="L33" s="153">
        <f t="shared" si="4"/>
        <v>0.5</v>
      </c>
      <c r="M33" s="146">
        <v>10</v>
      </c>
      <c r="N33" s="153">
        <f t="shared" si="5"/>
        <v>0.66666666666666663</v>
      </c>
      <c r="O33" s="146">
        <v>5</v>
      </c>
      <c r="P33" s="153">
        <f t="shared" si="6"/>
        <v>0.7142857142857143</v>
      </c>
      <c r="Q33" s="154">
        <f t="shared" si="7"/>
        <v>0.55815659597172196</v>
      </c>
    </row>
    <row r="34" spans="1:17" ht="20.100000000000001" customHeight="1">
      <c r="A34" s="146">
        <v>29</v>
      </c>
      <c r="B34" s="162" t="s">
        <v>947</v>
      </c>
      <c r="C34" s="140">
        <v>8</v>
      </c>
      <c r="D34" s="153">
        <f t="shared" si="0"/>
        <v>0.42105263157894735</v>
      </c>
      <c r="E34" s="146">
        <v>3</v>
      </c>
      <c r="F34" s="153">
        <f t="shared" si="1"/>
        <v>0.17647058823529413</v>
      </c>
      <c r="G34" s="146">
        <v>7</v>
      </c>
      <c r="H34" s="153">
        <f t="shared" si="2"/>
        <v>0.3888888888888889</v>
      </c>
      <c r="I34" s="146">
        <v>7</v>
      </c>
      <c r="J34" s="153">
        <f t="shared" si="3"/>
        <v>0.36842105263157893</v>
      </c>
      <c r="K34" s="146">
        <v>7</v>
      </c>
      <c r="L34" s="153">
        <f t="shared" si="4"/>
        <v>0.3888888888888889</v>
      </c>
      <c r="M34" s="146">
        <v>6</v>
      </c>
      <c r="N34" s="153">
        <f t="shared" si="5"/>
        <v>0.4</v>
      </c>
      <c r="O34" s="146">
        <v>4</v>
      </c>
      <c r="P34" s="153">
        <f t="shared" si="6"/>
        <v>0.5714285714285714</v>
      </c>
      <c r="Q34" s="154">
        <f t="shared" si="7"/>
        <v>0.38787866023602419</v>
      </c>
    </row>
    <row r="35" spans="1:17" ht="20.100000000000001" customHeight="1">
      <c r="A35" s="146">
        <v>30</v>
      </c>
      <c r="B35" s="162" t="s">
        <v>951</v>
      </c>
      <c r="C35" s="140">
        <v>6</v>
      </c>
      <c r="D35" s="153">
        <f t="shared" si="0"/>
        <v>0.31578947368421051</v>
      </c>
      <c r="E35" s="146">
        <v>8</v>
      </c>
      <c r="F35" s="153">
        <f t="shared" si="1"/>
        <v>0.47058823529411764</v>
      </c>
      <c r="G35" s="146">
        <v>6</v>
      </c>
      <c r="H35" s="153">
        <f t="shared" si="2"/>
        <v>0.33333333333333331</v>
      </c>
      <c r="I35" s="146">
        <v>4</v>
      </c>
      <c r="J35" s="153">
        <f t="shared" si="3"/>
        <v>0.21052631578947367</v>
      </c>
      <c r="K35" s="146">
        <v>4</v>
      </c>
      <c r="L35" s="153">
        <f t="shared" si="4"/>
        <v>0.22222222222222221</v>
      </c>
      <c r="M35" s="146">
        <v>3</v>
      </c>
      <c r="N35" s="153">
        <f t="shared" si="5"/>
        <v>0.2</v>
      </c>
      <c r="O35" s="146">
        <v>3</v>
      </c>
      <c r="P35" s="153">
        <f t="shared" si="6"/>
        <v>0.42857142857142855</v>
      </c>
      <c r="Q35" s="154">
        <f t="shared" si="7"/>
        <v>0.3115758584135408</v>
      </c>
    </row>
    <row r="36" spans="1:17" ht="20.100000000000001" customHeight="1">
      <c r="A36" s="146">
        <v>31</v>
      </c>
      <c r="B36" s="162" t="s">
        <v>969</v>
      </c>
      <c r="C36" s="140">
        <v>8</v>
      </c>
      <c r="D36" s="153">
        <f t="shared" si="0"/>
        <v>0.42105263157894735</v>
      </c>
      <c r="E36" s="146">
        <v>10</v>
      </c>
      <c r="F36" s="153">
        <f t="shared" si="1"/>
        <v>0.58823529411764708</v>
      </c>
      <c r="G36" s="146">
        <v>8</v>
      </c>
      <c r="H36" s="153">
        <f t="shared" si="2"/>
        <v>0.44444444444444442</v>
      </c>
      <c r="I36" s="146">
        <v>8</v>
      </c>
      <c r="J36" s="153">
        <f t="shared" si="3"/>
        <v>0.42105263157894735</v>
      </c>
      <c r="K36" s="146">
        <v>8</v>
      </c>
      <c r="L36" s="153">
        <f t="shared" si="4"/>
        <v>0.44444444444444442</v>
      </c>
      <c r="M36" s="146">
        <v>7</v>
      </c>
      <c r="N36" s="153">
        <f t="shared" si="5"/>
        <v>0.46666666666666667</v>
      </c>
      <c r="O36" s="146">
        <v>0</v>
      </c>
      <c r="P36" s="153">
        <f t="shared" si="6"/>
        <v>0</v>
      </c>
      <c r="Q36" s="154">
        <f t="shared" si="7"/>
        <v>0.39798515897587106</v>
      </c>
    </row>
    <row r="37" spans="1:17" ht="20.100000000000001" customHeight="1">
      <c r="A37" s="146">
        <v>32</v>
      </c>
      <c r="B37" s="162" t="s">
        <v>950</v>
      </c>
      <c r="C37" s="140">
        <v>12</v>
      </c>
      <c r="D37" s="153">
        <f t="shared" si="0"/>
        <v>0.63157894736842102</v>
      </c>
      <c r="E37" s="146">
        <v>8</v>
      </c>
      <c r="F37" s="153">
        <f t="shared" si="1"/>
        <v>0.47058823529411764</v>
      </c>
      <c r="G37" s="146">
        <v>12</v>
      </c>
      <c r="H37" s="153">
        <f t="shared" si="2"/>
        <v>0.66666666666666663</v>
      </c>
      <c r="I37" s="146">
        <v>10</v>
      </c>
      <c r="J37" s="153">
        <f t="shared" si="3"/>
        <v>0.52631578947368418</v>
      </c>
      <c r="K37" s="146">
        <v>10</v>
      </c>
      <c r="L37" s="153">
        <f t="shared" si="4"/>
        <v>0.55555555555555558</v>
      </c>
      <c r="M37" s="146">
        <v>10</v>
      </c>
      <c r="N37" s="153">
        <f t="shared" si="5"/>
        <v>0.66666666666666663</v>
      </c>
      <c r="O37" s="146">
        <v>4</v>
      </c>
      <c r="P37" s="153">
        <f t="shared" si="6"/>
        <v>0.5714285714285714</v>
      </c>
      <c r="Q37" s="154">
        <f t="shared" si="7"/>
        <v>0.5841143474933832</v>
      </c>
    </row>
    <row r="38" spans="1:17" ht="20.100000000000001" customHeight="1">
      <c r="A38" s="146">
        <v>33</v>
      </c>
      <c r="B38" s="48" t="s">
        <v>773</v>
      </c>
      <c r="C38" s="140">
        <v>9</v>
      </c>
      <c r="D38" s="153">
        <f t="shared" si="0"/>
        <v>0.47368421052631576</v>
      </c>
      <c r="E38" s="146">
        <v>12</v>
      </c>
      <c r="F38" s="153">
        <f t="shared" si="1"/>
        <v>0.70588235294117652</v>
      </c>
      <c r="G38" s="146">
        <v>9</v>
      </c>
      <c r="H38" s="153">
        <f t="shared" si="2"/>
        <v>0.5</v>
      </c>
      <c r="I38" s="146">
        <v>10</v>
      </c>
      <c r="J38" s="153">
        <f t="shared" si="3"/>
        <v>0.52631578947368418</v>
      </c>
      <c r="K38" s="146">
        <v>10</v>
      </c>
      <c r="L38" s="153">
        <f t="shared" si="4"/>
        <v>0.55555555555555558</v>
      </c>
      <c r="M38" s="146">
        <v>7</v>
      </c>
      <c r="N38" s="153">
        <f t="shared" si="5"/>
        <v>0.46666666666666667</v>
      </c>
      <c r="O38" s="146">
        <v>7</v>
      </c>
      <c r="P38" s="153">
        <f t="shared" si="6"/>
        <v>1</v>
      </c>
      <c r="Q38" s="154">
        <f t="shared" si="7"/>
        <v>0.60401493930905692</v>
      </c>
    </row>
    <row r="39" spans="1:17" ht="20.100000000000001" customHeight="1">
      <c r="A39" s="146">
        <v>34</v>
      </c>
      <c r="B39" s="48" t="s">
        <v>765</v>
      </c>
      <c r="C39" s="140">
        <v>14</v>
      </c>
      <c r="D39" s="153">
        <f t="shared" si="0"/>
        <v>0.73684210526315785</v>
      </c>
      <c r="E39" s="146">
        <v>9</v>
      </c>
      <c r="F39" s="153">
        <f t="shared" si="1"/>
        <v>0.52941176470588236</v>
      </c>
      <c r="G39" s="146">
        <v>14</v>
      </c>
      <c r="H39" s="153">
        <f t="shared" si="2"/>
        <v>0.77777777777777779</v>
      </c>
      <c r="I39" s="146">
        <v>10</v>
      </c>
      <c r="J39" s="153">
        <f t="shared" si="3"/>
        <v>0.52631578947368418</v>
      </c>
      <c r="K39" s="146">
        <v>10</v>
      </c>
      <c r="L39" s="153">
        <f t="shared" si="4"/>
        <v>0.55555555555555558</v>
      </c>
      <c r="M39" s="146">
        <v>12</v>
      </c>
      <c r="N39" s="153">
        <f t="shared" si="5"/>
        <v>0.8</v>
      </c>
      <c r="O39" s="146">
        <v>7</v>
      </c>
      <c r="P39" s="153">
        <f t="shared" si="6"/>
        <v>1</v>
      </c>
      <c r="Q39" s="154">
        <f t="shared" si="7"/>
        <v>0.70370042753943685</v>
      </c>
    </row>
    <row r="40" spans="1:17" ht="20.100000000000001" customHeight="1">
      <c r="A40" s="146">
        <v>35</v>
      </c>
      <c r="B40" s="48" t="s">
        <v>760</v>
      </c>
      <c r="C40" s="140">
        <v>7</v>
      </c>
      <c r="D40" s="153">
        <f t="shared" si="0"/>
        <v>0.36842105263157893</v>
      </c>
      <c r="E40" s="146">
        <v>0</v>
      </c>
      <c r="F40" s="153">
        <f t="shared" si="1"/>
        <v>0</v>
      </c>
      <c r="G40" s="146">
        <v>9</v>
      </c>
      <c r="H40" s="153">
        <f t="shared" si="2"/>
        <v>0.5</v>
      </c>
      <c r="I40" s="146">
        <v>10</v>
      </c>
      <c r="J40" s="153">
        <f t="shared" si="3"/>
        <v>0.52631578947368418</v>
      </c>
      <c r="K40" s="146">
        <v>10</v>
      </c>
      <c r="L40" s="153">
        <f t="shared" si="4"/>
        <v>0.55555555555555558</v>
      </c>
      <c r="M40" s="146">
        <v>9</v>
      </c>
      <c r="N40" s="153">
        <f t="shared" si="5"/>
        <v>0.6</v>
      </c>
      <c r="O40" s="146">
        <v>5</v>
      </c>
      <c r="P40" s="153">
        <f t="shared" si="6"/>
        <v>0.7142857142857143</v>
      </c>
      <c r="Q40" s="154">
        <f t="shared" si="7"/>
        <v>0.46636830170664761</v>
      </c>
    </row>
    <row r="41" spans="1:17" ht="20.100000000000001" customHeight="1">
      <c r="A41" s="146">
        <v>36</v>
      </c>
      <c r="B41" s="162" t="s">
        <v>952</v>
      </c>
      <c r="C41" s="140">
        <v>0</v>
      </c>
      <c r="D41" s="153">
        <f t="shared" si="0"/>
        <v>0</v>
      </c>
      <c r="E41" s="146">
        <v>12</v>
      </c>
      <c r="F41" s="153">
        <f t="shared" si="1"/>
        <v>0.70588235294117652</v>
      </c>
      <c r="G41" s="146">
        <v>0</v>
      </c>
      <c r="H41" s="153">
        <f t="shared" si="2"/>
        <v>0</v>
      </c>
      <c r="I41" s="146">
        <v>3</v>
      </c>
      <c r="J41" s="153">
        <f t="shared" si="3"/>
        <v>0.15789473684210525</v>
      </c>
      <c r="K41" s="146">
        <v>3</v>
      </c>
      <c r="L41" s="153">
        <f t="shared" si="4"/>
        <v>0.16666666666666666</v>
      </c>
      <c r="M41" s="146">
        <v>2</v>
      </c>
      <c r="N41" s="153">
        <f t="shared" si="5"/>
        <v>0.13333333333333333</v>
      </c>
      <c r="O41" s="146">
        <v>3</v>
      </c>
      <c r="P41" s="153">
        <f t="shared" si="6"/>
        <v>0.42857142857142855</v>
      </c>
      <c r="Q41" s="154">
        <f t="shared" si="7"/>
        <v>0.22747835976495862</v>
      </c>
    </row>
    <row r="42" spans="1:17" ht="20.100000000000001" customHeight="1">
      <c r="A42" s="146">
        <v>37</v>
      </c>
      <c r="B42" s="48" t="s">
        <v>779</v>
      </c>
      <c r="C42" s="140">
        <v>15</v>
      </c>
      <c r="D42" s="153">
        <f t="shared" si="0"/>
        <v>0.78947368421052633</v>
      </c>
      <c r="E42" s="146">
        <v>3</v>
      </c>
      <c r="F42" s="153">
        <f t="shared" si="1"/>
        <v>0.17647058823529413</v>
      </c>
      <c r="G42" s="146">
        <v>15</v>
      </c>
      <c r="H42" s="153">
        <f t="shared" si="2"/>
        <v>0.83333333333333337</v>
      </c>
      <c r="I42" s="146">
        <v>5</v>
      </c>
      <c r="J42" s="153">
        <f t="shared" si="3"/>
        <v>0.26315789473684209</v>
      </c>
      <c r="K42" s="146">
        <v>5</v>
      </c>
      <c r="L42" s="153">
        <f t="shared" si="4"/>
        <v>0.27777777777777779</v>
      </c>
      <c r="M42" s="146">
        <v>11</v>
      </c>
      <c r="N42" s="153">
        <f t="shared" si="5"/>
        <v>0.73333333333333328</v>
      </c>
      <c r="O42" s="146">
        <v>5</v>
      </c>
      <c r="P42" s="153">
        <f t="shared" si="6"/>
        <v>0.7142857142857143</v>
      </c>
      <c r="Q42" s="154">
        <f t="shared" si="7"/>
        <v>0.54111890370183169</v>
      </c>
    </row>
    <row r="43" spans="1:17" ht="20.100000000000001" customHeight="1">
      <c r="A43" s="146">
        <v>38</v>
      </c>
      <c r="B43" s="48" t="s">
        <v>780</v>
      </c>
      <c r="C43" s="140">
        <v>2</v>
      </c>
      <c r="D43" s="153">
        <f t="shared" si="0"/>
        <v>0.10526315789473684</v>
      </c>
      <c r="E43" s="146">
        <v>13</v>
      </c>
      <c r="F43" s="153">
        <f t="shared" si="1"/>
        <v>0.76470588235294112</v>
      </c>
      <c r="G43" s="146">
        <v>2</v>
      </c>
      <c r="H43" s="153">
        <f t="shared" si="2"/>
        <v>0.1111111111111111</v>
      </c>
      <c r="I43" s="146">
        <v>2</v>
      </c>
      <c r="J43" s="153">
        <f t="shared" si="3"/>
        <v>0.10526315789473684</v>
      </c>
      <c r="K43" s="146">
        <v>2</v>
      </c>
      <c r="L43" s="153">
        <f t="shared" si="4"/>
        <v>0.1111111111111111</v>
      </c>
      <c r="M43" s="146">
        <v>3</v>
      </c>
      <c r="N43" s="153">
        <f t="shared" si="5"/>
        <v>0.2</v>
      </c>
      <c r="O43" s="146">
        <v>4</v>
      </c>
      <c r="P43" s="153">
        <f t="shared" si="6"/>
        <v>0.5714285714285714</v>
      </c>
      <c r="Q43" s="154">
        <f t="shared" si="7"/>
        <v>0.2812689988276012</v>
      </c>
    </row>
    <row r="44" spans="1:17" ht="20.100000000000001" customHeight="1">
      <c r="A44" s="146">
        <v>39</v>
      </c>
      <c r="B44" s="48" t="s">
        <v>774</v>
      </c>
      <c r="C44" s="140">
        <v>13</v>
      </c>
      <c r="D44" s="153">
        <f t="shared" si="0"/>
        <v>0.68421052631578949</v>
      </c>
      <c r="E44" s="146">
        <v>7</v>
      </c>
      <c r="F44" s="153">
        <f t="shared" si="1"/>
        <v>0.41176470588235292</v>
      </c>
      <c r="G44" s="146">
        <v>13</v>
      </c>
      <c r="H44" s="153">
        <f t="shared" si="2"/>
        <v>0.72222222222222221</v>
      </c>
      <c r="I44" s="146">
        <v>16</v>
      </c>
      <c r="J44" s="153">
        <f t="shared" si="3"/>
        <v>0.84210526315789469</v>
      </c>
      <c r="K44" s="146">
        <v>16</v>
      </c>
      <c r="L44" s="153">
        <f t="shared" si="4"/>
        <v>0.88888888888888884</v>
      </c>
      <c r="M44" s="146">
        <v>11</v>
      </c>
      <c r="N44" s="153">
        <f t="shared" si="5"/>
        <v>0.73333333333333328</v>
      </c>
      <c r="O44" s="146">
        <v>7</v>
      </c>
      <c r="P44" s="153">
        <f t="shared" si="6"/>
        <v>1</v>
      </c>
      <c r="Q44" s="154">
        <f t="shared" si="7"/>
        <v>0.7546464199714974</v>
      </c>
    </row>
    <row r="45" spans="1:17" ht="20.100000000000001" customHeight="1">
      <c r="A45" s="146">
        <v>40</v>
      </c>
      <c r="B45" s="48" t="s">
        <v>941</v>
      </c>
      <c r="C45" s="140">
        <v>9</v>
      </c>
      <c r="D45" s="153">
        <f t="shared" si="0"/>
        <v>0.47368421052631576</v>
      </c>
      <c r="E45" s="146">
        <v>15</v>
      </c>
      <c r="F45" s="153">
        <f t="shared" si="1"/>
        <v>0.88235294117647056</v>
      </c>
      <c r="G45" s="146">
        <v>8</v>
      </c>
      <c r="H45" s="153">
        <f t="shared" si="2"/>
        <v>0.44444444444444442</v>
      </c>
      <c r="I45" s="146">
        <v>5</v>
      </c>
      <c r="J45" s="153">
        <f t="shared" si="3"/>
        <v>0.26315789473684209</v>
      </c>
      <c r="K45" s="146">
        <v>5</v>
      </c>
      <c r="L45" s="153">
        <f t="shared" si="4"/>
        <v>0.27777777777777779</v>
      </c>
      <c r="M45" s="146">
        <v>6</v>
      </c>
      <c r="N45" s="153">
        <f t="shared" si="5"/>
        <v>0.4</v>
      </c>
      <c r="O45" s="146">
        <v>4</v>
      </c>
      <c r="P45" s="153">
        <f t="shared" si="6"/>
        <v>0.5714285714285714</v>
      </c>
      <c r="Q45" s="154">
        <f t="shared" si="7"/>
        <v>0.47326369144148878</v>
      </c>
    </row>
    <row r="46" spans="1:17" ht="20.100000000000001" customHeight="1">
      <c r="A46" s="146">
        <v>41</v>
      </c>
      <c r="B46" s="48" t="s">
        <v>763</v>
      </c>
      <c r="C46" s="140">
        <v>18</v>
      </c>
      <c r="D46" s="153">
        <f t="shared" si="0"/>
        <v>0.94736842105263153</v>
      </c>
      <c r="E46" s="146">
        <v>9</v>
      </c>
      <c r="F46" s="153">
        <f t="shared" si="1"/>
        <v>0.52941176470588236</v>
      </c>
      <c r="G46" s="146">
        <v>18</v>
      </c>
      <c r="H46" s="153">
        <f t="shared" si="2"/>
        <v>1</v>
      </c>
      <c r="I46" s="146">
        <v>16</v>
      </c>
      <c r="J46" s="153">
        <f t="shared" si="3"/>
        <v>0.84210526315789469</v>
      </c>
      <c r="K46" s="146">
        <v>16</v>
      </c>
      <c r="L46" s="153">
        <f t="shared" si="4"/>
        <v>0.88888888888888884</v>
      </c>
      <c r="M46" s="146">
        <v>10</v>
      </c>
      <c r="N46" s="153">
        <f t="shared" si="5"/>
        <v>0.66666666666666663</v>
      </c>
      <c r="O46" s="146">
        <v>7</v>
      </c>
      <c r="P46" s="153">
        <f t="shared" si="6"/>
        <v>1</v>
      </c>
      <c r="Q46" s="154">
        <f t="shared" si="7"/>
        <v>0.8392058577817092</v>
      </c>
    </row>
    <row r="47" spans="1:17" ht="20.100000000000001" customHeight="1">
      <c r="A47" s="146">
        <v>42</v>
      </c>
      <c r="B47" s="48" t="s">
        <v>769</v>
      </c>
      <c r="C47" s="140">
        <v>10</v>
      </c>
      <c r="D47" s="153">
        <f t="shared" si="0"/>
        <v>0.52631578947368418</v>
      </c>
      <c r="E47" s="146">
        <v>12</v>
      </c>
      <c r="F47" s="153">
        <f t="shared" si="1"/>
        <v>0.70588235294117652</v>
      </c>
      <c r="G47" s="146">
        <v>11</v>
      </c>
      <c r="H47" s="153">
        <f t="shared" si="2"/>
        <v>0.61111111111111116</v>
      </c>
      <c r="I47" s="146">
        <v>8</v>
      </c>
      <c r="J47" s="153">
        <f t="shared" si="3"/>
        <v>0.42105263157894735</v>
      </c>
      <c r="K47" s="146">
        <v>8</v>
      </c>
      <c r="L47" s="153">
        <f t="shared" si="4"/>
        <v>0.44444444444444442</v>
      </c>
      <c r="M47" s="146">
        <v>5</v>
      </c>
      <c r="N47" s="153">
        <f t="shared" si="5"/>
        <v>0.33333333333333331</v>
      </c>
      <c r="O47" s="146">
        <v>4</v>
      </c>
      <c r="P47" s="153">
        <f t="shared" si="6"/>
        <v>0.5714285714285714</v>
      </c>
      <c r="Q47" s="154">
        <f t="shared" si="7"/>
        <v>0.51622403347303847</v>
      </c>
    </row>
    <row r="48" spans="1:17" ht="20.100000000000001" customHeight="1">
      <c r="A48" s="146">
        <v>43</v>
      </c>
      <c r="B48" s="48" t="s">
        <v>754</v>
      </c>
      <c r="C48" s="140">
        <v>12</v>
      </c>
      <c r="D48" s="153">
        <f t="shared" si="0"/>
        <v>0.63157894736842102</v>
      </c>
      <c r="E48" s="146">
        <v>0</v>
      </c>
      <c r="F48" s="153">
        <f t="shared" si="1"/>
        <v>0</v>
      </c>
      <c r="G48" s="146">
        <v>12</v>
      </c>
      <c r="H48" s="153">
        <f t="shared" si="2"/>
        <v>0.66666666666666663</v>
      </c>
      <c r="I48" s="146">
        <v>10</v>
      </c>
      <c r="J48" s="153">
        <f t="shared" si="3"/>
        <v>0.52631578947368418</v>
      </c>
      <c r="K48" s="146">
        <v>10</v>
      </c>
      <c r="L48" s="153">
        <f t="shared" si="4"/>
        <v>0.55555555555555558</v>
      </c>
      <c r="M48" s="146">
        <v>7</v>
      </c>
      <c r="N48" s="153">
        <f t="shared" si="5"/>
        <v>0.46666666666666667</v>
      </c>
      <c r="O48" s="146">
        <v>5</v>
      </c>
      <c r="P48" s="153">
        <f t="shared" si="6"/>
        <v>0.7142857142857143</v>
      </c>
      <c r="Q48" s="154">
        <f t="shared" si="7"/>
        <v>0.50872419143095837</v>
      </c>
    </row>
    <row r="49" spans="1:17" ht="20.100000000000001" customHeight="1">
      <c r="A49" s="146">
        <v>44</v>
      </c>
      <c r="B49" s="48" t="s">
        <v>775</v>
      </c>
      <c r="C49" s="140">
        <v>0</v>
      </c>
      <c r="D49" s="153">
        <f t="shared" si="0"/>
        <v>0</v>
      </c>
      <c r="E49" s="146">
        <v>0</v>
      </c>
      <c r="F49" s="153">
        <f t="shared" si="1"/>
        <v>0</v>
      </c>
      <c r="G49" s="146">
        <v>0</v>
      </c>
      <c r="H49" s="153">
        <f t="shared" si="2"/>
        <v>0</v>
      </c>
      <c r="I49" s="146">
        <v>3</v>
      </c>
      <c r="J49" s="153">
        <f t="shared" si="3"/>
        <v>0.15789473684210525</v>
      </c>
      <c r="K49" s="146">
        <v>3</v>
      </c>
      <c r="L49" s="153">
        <f t="shared" si="4"/>
        <v>0.16666666666666666</v>
      </c>
      <c r="M49" s="146">
        <v>2</v>
      </c>
      <c r="N49" s="153">
        <f t="shared" si="5"/>
        <v>0.13333333333333333</v>
      </c>
      <c r="O49" s="146">
        <v>3</v>
      </c>
      <c r="P49" s="153">
        <f t="shared" si="6"/>
        <v>0.42857142857142855</v>
      </c>
      <c r="Q49" s="154">
        <f t="shared" si="7"/>
        <v>0.12663802363050483</v>
      </c>
    </row>
    <row r="50" spans="1:17" ht="20.100000000000001" customHeight="1">
      <c r="A50" s="146">
        <v>45</v>
      </c>
      <c r="B50" s="163" t="s">
        <v>970</v>
      </c>
      <c r="C50" s="140">
        <v>0</v>
      </c>
      <c r="D50" s="153">
        <f t="shared" si="0"/>
        <v>0</v>
      </c>
      <c r="E50" s="146">
        <v>6</v>
      </c>
      <c r="F50" s="153">
        <f t="shared" si="1"/>
        <v>0.35294117647058826</v>
      </c>
      <c r="G50" s="146">
        <v>0</v>
      </c>
      <c r="H50" s="153">
        <f t="shared" si="2"/>
        <v>0</v>
      </c>
      <c r="I50" s="146">
        <v>4</v>
      </c>
      <c r="J50" s="153">
        <f t="shared" si="3"/>
        <v>0.21052631578947367</v>
      </c>
      <c r="K50" s="146">
        <v>4</v>
      </c>
      <c r="L50" s="153">
        <f t="shared" si="4"/>
        <v>0.22222222222222221</v>
      </c>
      <c r="M50" s="146">
        <v>4</v>
      </c>
      <c r="N50" s="153">
        <f t="shared" si="5"/>
        <v>0.26666666666666666</v>
      </c>
      <c r="O50" s="146">
        <v>4</v>
      </c>
      <c r="P50" s="153">
        <f t="shared" si="6"/>
        <v>0.5714285714285714</v>
      </c>
      <c r="Q50" s="154">
        <f t="shared" si="7"/>
        <v>0.23196927893964606</v>
      </c>
    </row>
    <row r="51" spans="1:17" ht="20.100000000000001" customHeight="1">
      <c r="A51" s="146">
        <v>46</v>
      </c>
      <c r="B51" s="48" t="s">
        <v>771</v>
      </c>
      <c r="C51" s="140">
        <v>4</v>
      </c>
      <c r="D51" s="153">
        <f t="shared" si="0"/>
        <v>0.21052631578947367</v>
      </c>
      <c r="E51" s="146">
        <v>6</v>
      </c>
      <c r="F51" s="153">
        <f t="shared" si="1"/>
        <v>0.35294117647058826</v>
      </c>
      <c r="G51" s="146">
        <v>4</v>
      </c>
      <c r="H51" s="153">
        <f t="shared" si="2"/>
        <v>0.22222222222222221</v>
      </c>
      <c r="I51" s="146">
        <v>5</v>
      </c>
      <c r="J51" s="153">
        <f t="shared" si="3"/>
        <v>0.26315789473684209</v>
      </c>
      <c r="K51" s="146">
        <v>5</v>
      </c>
      <c r="L51" s="153">
        <f t="shared" si="4"/>
        <v>0.27777777777777779</v>
      </c>
      <c r="M51" s="146">
        <v>4</v>
      </c>
      <c r="N51" s="153">
        <f t="shared" si="5"/>
        <v>0.26666666666666666</v>
      </c>
      <c r="O51" s="146">
        <v>3</v>
      </c>
      <c r="P51" s="153">
        <f t="shared" si="6"/>
        <v>0.42857142857142855</v>
      </c>
      <c r="Q51" s="154">
        <f t="shared" si="7"/>
        <v>0.2888376403192856</v>
      </c>
    </row>
    <row r="52" spans="1:17" ht="20.100000000000001" customHeight="1">
      <c r="A52" s="146">
        <v>47</v>
      </c>
      <c r="B52" s="48" t="s">
        <v>785</v>
      </c>
      <c r="C52" s="140">
        <v>8</v>
      </c>
      <c r="D52" s="153">
        <f t="shared" si="0"/>
        <v>0.42105263157894735</v>
      </c>
      <c r="E52" s="146">
        <v>7</v>
      </c>
      <c r="F52" s="153">
        <f t="shared" si="1"/>
        <v>0.41176470588235292</v>
      </c>
      <c r="G52" s="146">
        <v>8</v>
      </c>
      <c r="H52" s="153">
        <f t="shared" si="2"/>
        <v>0.44444444444444442</v>
      </c>
      <c r="I52" s="146">
        <v>14</v>
      </c>
      <c r="J52" s="153">
        <f t="shared" si="3"/>
        <v>0.73684210526315785</v>
      </c>
      <c r="K52" s="146">
        <v>14</v>
      </c>
      <c r="L52" s="153">
        <f t="shared" si="4"/>
        <v>0.77777777777777779</v>
      </c>
      <c r="M52" s="146">
        <v>7</v>
      </c>
      <c r="N52" s="153">
        <f t="shared" si="5"/>
        <v>0.46666666666666667</v>
      </c>
      <c r="O52" s="146">
        <v>4</v>
      </c>
      <c r="P52" s="153">
        <f t="shared" si="6"/>
        <v>0.5714285714285714</v>
      </c>
      <c r="Q52" s="154">
        <f t="shared" si="7"/>
        <v>0.54713955757741695</v>
      </c>
    </row>
    <row r="53" spans="1:17" ht="20.100000000000001" customHeight="1">
      <c r="A53" s="146">
        <v>48</v>
      </c>
      <c r="B53" s="162" t="s">
        <v>965</v>
      </c>
      <c r="C53" s="140">
        <v>10</v>
      </c>
      <c r="D53" s="153">
        <f t="shared" si="0"/>
        <v>0.52631578947368418</v>
      </c>
      <c r="E53" s="146">
        <v>11</v>
      </c>
      <c r="F53" s="153">
        <f t="shared" si="1"/>
        <v>0.6470588235294118</v>
      </c>
      <c r="G53" s="146">
        <v>10</v>
      </c>
      <c r="H53" s="153">
        <f t="shared" si="2"/>
        <v>0.55555555555555558</v>
      </c>
      <c r="I53" s="146">
        <v>2</v>
      </c>
      <c r="J53" s="153">
        <f t="shared" si="3"/>
        <v>0.10526315789473684</v>
      </c>
      <c r="K53" s="146">
        <v>2</v>
      </c>
      <c r="L53" s="153">
        <f t="shared" si="4"/>
        <v>0.1111111111111111</v>
      </c>
      <c r="M53" s="146">
        <v>3</v>
      </c>
      <c r="N53" s="153">
        <f t="shared" si="5"/>
        <v>0.2</v>
      </c>
      <c r="O53" s="146">
        <v>2</v>
      </c>
      <c r="P53" s="153">
        <f t="shared" si="6"/>
        <v>0.2857142857142857</v>
      </c>
      <c r="Q53" s="154">
        <f t="shared" si="7"/>
        <v>0.34728838903982645</v>
      </c>
    </row>
    <row r="54" spans="1:17" ht="20.100000000000001" customHeight="1">
      <c r="A54" s="146">
        <v>49</v>
      </c>
      <c r="B54" s="162" t="s">
        <v>944</v>
      </c>
      <c r="C54" s="140">
        <v>13</v>
      </c>
      <c r="D54" s="153">
        <f t="shared" si="0"/>
        <v>0.68421052631578949</v>
      </c>
      <c r="E54" s="146">
        <v>7</v>
      </c>
      <c r="F54" s="153">
        <f t="shared" si="1"/>
        <v>0.41176470588235292</v>
      </c>
      <c r="G54" s="146">
        <v>14</v>
      </c>
      <c r="H54" s="153">
        <f t="shared" si="2"/>
        <v>0.77777777777777779</v>
      </c>
      <c r="I54" s="146">
        <v>10</v>
      </c>
      <c r="J54" s="153">
        <f t="shared" si="3"/>
        <v>0.52631578947368418</v>
      </c>
      <c r="K54" s="146">
        <v>10</v>
      </c>
      <c r="L54" s="153">
        <f t="shared" si="4"/>
        <v>0.55555555555555558</v>
      </c>
      <c r="M54" s="146">
        <v>8</v>
      </c>
      <c r="N54" s="153">
        <f t="shared" si="5"/>
        <v>0.53333333333333333</v>
      </c>
      <c r="O54" s="146">
        <v>6</v>
      </c>
      <c r="P54" s="153">
        <f t="shared" si="6"/>
        <v>0.8571428571428571</v>
      </c>
      <c r="Q54" s="154">
        <f t="shared" si="7"/>
        <v>0.62087150649733569</v>
      </c>
    </row>
    <row r="55" spans="1:17" ht="20.100000000000001" customHeight="1">
      <c r="A55" s="146">
        <v>50</v>
      </c>
      <c r="B55" s="162" t="s">
        <v>949</v>
      </c>
      <c r="C55" s="140">
        <v>10</v>
      </c>
      <c r="D55" s="153">
        <f t="shared" si="0"/>
        <v>0.52631578947368418</v>
      </c>
      <c r="E55" s="146">
        <v>10</v>
      </c>
      <c r="F55" s="153">
        <f t="shared" si="1"/>
        <v>0.58823529411764708</v>
      </c>
      <c r="G55" s="146">
        <v>11</v>
      </c>
      <c r="H55" s="153">
        <f t="shared" si="2"/>
        <v>0.61111111111111116</v>
      </c>
      <c r="I55" s="146">
        <v>11</v>
      </c>
      <c r="J55" s="153">
        <f t="shared" si="3"/>
        <v>0.57894736842105265</v>
      </c>
      <c r="K55" s="146">
        <v>11</v>
      </c>
      <c r="L55" s="153">
        <f t="shared" si="4"/>
        <v>0.61111111111111116</v>
      </c>
      <c r="M55" s="146">
        <v>8</v>
      </c>
      <c r="N55" s="153">
        <f t="shared" si="5"/>
        <v>0.53333333333333333</v>
      </c>
      <c r="O55" s="146">
        <v>7</v>
      </c>
      <c r="P55" s="153">
        <f t="shared" si="6"/>
        <v>1</v>
      </c>
      <c r="Q55" s="154">
        <f t="shared" si="7"/>
        <v>0.63557914393827708</v>
      </c>
    </row>
    <row r="56" spans="1:17" ht="20.100000000000001" customHeight="1">
      <c r="A56" s="146">
        <v>51</v>
      </c>
      <c r="B56" s="48" t="s">
        <v>783</v>
      </c>
      <c r="C56" s="140">
        <v>10</v>
      </c>
      <c r="D56" s="153">
        <f t="shared" si="0"/>
        <v>0.52631578947368418</v>
      </c>
      <c r="E56" s="146">
        <v>3</v>
      </c>
      <c r="F56" s="153">
        <f t="shared" si="1"/>
        <v>0.17647058823529413</v>
      </c>
      <c r="G56" s="146">
        <v>10</v>
      </c>
      <c r="H56" s="153">
        <f t="shared" si="2"/>
        <v>0.55555555555555558</v>
      </c>
      <c r="I56" s="146">
        <v>10</v>
      </c>
      <c r="J56" s="153">
        <f t="shared" si="3"/>
        <v>0.52631578947368418</v>
      </c>
      <c r="K56" s="146">
        <v>10</v>
      </c>
      <c r="L56" s="153">
        <f t="shared" si="4"/>
        <v>0.55555555555555558</v>
      </c>
      <c r="M56" s="146">
        <v>7</v>
      </c>
      <c r="N56" s="153">
        <f t="shared" si="5"/>
        <v>0.46666666666666667</v>
      </c>
      <c r="O56" s="146">
        <v>6</v>
      </c>
      <c r="P56" s="153">
        <f t="shared" si="6"/>
        <v>0.8571428571428571</v>
      </c>
      <c r="Q56" s="154">
        <f t="shared" si="7"/>
        <v>0.52343182887189965</v>
      </c>
    </row>
    <row r="57" spans="1:17" ht="20.100000000000001" customHeight="1">
      <c r="A57" s="146">
        <v>52</v>
      </c>
      <c r="B57" s="162" t="s">
        <v>946</v>
      </c>
      <c r="C57" s="140">
        <v>1</v>
      </c>
      <c r="D57" s="153">
        <f t="shared" si="0"/>
        <v>5.2631578947368418E-2</v>
      </c>
      <c r="E57" s="146">
        <v>6</v>
      </c>
      <c r="F57" s="153">
        <f t="shared" si="1"/>
        <v>0.35294117647058826</v>
      </c>
      <c r="G57" s="146">
        <v>3</v>
      </c>
      <c r="H57" s="153">
        <f t="shared" si="2"/>
        <v>0.16666666666666666</v>
      </c>
      <c r="I57" s="146">
        <v>9</v>
      </c>
      <c r="J57" s="153">
        <f t="shared" si="3"/>
        <v>0.47368421052631576</v>
      </c>
      <c r="K57" s="146">
        <v>9</v>
      </c>
      <c r="L57" s="153">
        <f t="shared" si="4"/>
        <v>0.5</v>
      </c>
      <c r="M57" s="146">
        <v>2</v>
      </c>
      <c r="N57" s="153">
        <f t="shared" si="5"/>
        <v>0.13333333333333333</v>
      </c>
      <c r="O57" s="146">
        <v>2</v>
      </c>
      <c r="P57" s="153">
        <f t="shared" si="6"/>
        <v>0.2857142857142857</v>
      </c>
      <c r="Q57" s="154">
        <f t="shared" si="7"/>
        <v>0.28071017880836546</v>
      </c>
    </row>
    <row r="58" spans="1:17" ht="20.100000000000001" customHeight="1">
      <c r="A58" s="146">
        <v>53</v>
      </c>
      <c r="B58" s="162" t="s">
        <v>961</v>
      </c>
      <c r="C58" s="140">
        <v>5</v>
      </c>
      <c r="D58" s="153">
        <f t="shared" si="0"/>
        <v>0.26315789473684209</v>
      </c>
      <c r="E58" s="146">
        <v>11</v>
      </c>
      <c r="F58" s="153">
        <f t="shared" si="1"/>
        <v>0.6470588235294118</v>
      </c>
      <c r="G58" s="146">
        <v>5</v>
      </c>
      <c r="H58" s="153">
        <f t="shared" si="2"/>
        <v>0.27777777777777779</v>
      </c>
      <c r="I58" s="146">
        <v>9</v>
      </c>
      <c r="J58" s="153">
        <f t="shared" si="3"/>
        <v>0.47368421052631576</v>
      </c>
      <c r="K58" s="146">
        <v>9</v>
      </c>
      <c r="L58" s="153">
        <f t="shared" si="4"/>
        <v>0.5</v>
      </c>
      <c r="M58" s="146">
        <v>2</v>
      </c>
      <c r="N58" s="153">
        <f t="shared" si="5"/>
        <v>0.13333333333333333</v>
      </c>
      <c r="O58" s="146">
        <v>2</v>
      </c>
      <c r="P58" s="153">
        <f t="shared" si="6"/>
        <v>0.2857142857142857</v>
      </c>
      <c r="Q58" s="154">
        <f t="shared" si="7"/>
        <v>0.36867518937399518</v>
      </c>
    </row>
    <row r="59" spans="1:17" ht="20.100000000000001" customHeight="1">
      <c r="A59" s="146">
        <v>54</v>
      </c>
      <c r="B59" s="48" t="s">
        <v>956</v>
      </c>
      <c r="C59" s="140">
        <v>15</v>
      </c>
      <c r="D59" s="153">
        <f t="shared" si="0"/>
        <v>0.78947368421052633</v>
      </c>
      <c r="E59" s="146">
        <v>10</v>
      </c>
      <c r="F59" s="153">
        <f t="shared" si="1"/>
        <v>0.58823529411764708</v>
      </c>
      <c r="G59" s="146">
        <v>15</v>
      </c>
      <c r="H59" s="153">
        <f t="shared" si="2"/>
        <v>0.83333333333333337</v>
      </c>
      <c r="I59" s="146">
        <v>11</v>
      </c>
      <c r="J59" s="153">
        <f t="shared" si="3"/>
        <v>0.57894736842105265</v>
      </c>
      <c r="K59" s="146">
        <v>11</v>
      </c>
      <c r="L59" s="153">
        <f t="shared" si="4"/>
        <v>0.61111111111111116</v>
      </c>
      <c r="M59" s="146">
        <v>6</v>
      </c>
      <c r="N59" s="153">
        <f t="shared" si="5"/>
        <v>0.4</v>
      </c>
      <c r="O59" s="146">
        <v>4</v>
      </c>
      <c r="P59" s="153">
        <f t="shared" si="6"/>
        <v>0.5714285714285714</v>
      </c>
      <c r="Q59" s="154">
        <f t="shared" si="7"/>
        <v>0.62464705180317737</v>
      </c>
    </row>
    <row r="60" spans="1:17" ht="20.100000000000001" customHeight="1">
      <c r="A60" s="146">
        <v>55</v>
      </c>
      <c r="B60" s="162" t="s">
        <v>948</v>
      </c>
      <c r="C60" s="140">
        <v>9</v>
      </c>
      <c r="D60" s="153">
        <f t="shared" si="0"/>
        <v>0.47368421052631576</v>
      </c>
      <c r="E60" s="146">
        <v>2</v>
      </c>
      <c r="F60" s="153">
        <f t="shared" si="1"/>
        <v>0.11764705882352941</v>
      </c>
      <c r="G60" s="146">
        <v>9</v>
      </c>
      <c r="H60" s="153">
        <f t="shared" si="2"/>
        <v>0.5</v>
      </c>
      <c r="I60" s="146">
        <v>9</v>
      </c>
      <c r="J60" s="153">
        <f t="shared" si="3"/>
        <v>0.47368421052631576</v>
      </c>
      <c r="K60" s="146">
        <v>9</v>
      </c>
      <c r="L60" s="153">
        <f t="shared" si="4"/>
        <v>0.5</v>
      </c>
      <c r="M60" s="146">
        <v>5</v>
      </c>
      <c r="N60" s="153">
        <f t="shared" si="5"/>
        <v>0.33333333333333331</v>
      </c>
      <c r="O60" s="146">
        <v>6</v>
      </c>
      <c r="P60" s="153">
        <f t="shared" si="6"/>
        <v>0.8571428571428571</v>
      </c>
      <c r="Q60" s="154">
        <f t="shared" si="7"/>
        <v>0.4650702386217645</v>
      </c>
    </row>
    <row r="61" spans="1:17" ht="20.100000000000001" customHeight="1">
      <c r="A61" s="146">
        <v>56</v>
      </c>
      <c r="B61" s="48" t="s">
        <v>772</v>
      </c>
      <c r="C61" s="140">
        <v>3</v>
      </c>
      <c r="D61" s="153">
        <f t="shared" si="0"/>
        <v>0.15789473684210525</v>
      </c>
      <c r="E61" s="146">
        <v>4</v>
      </c>
      <c r="F61" s="153">
        <f t="shared" si="1"/>
        <v>0.23529411764705882</v>
      </c>
      <c r="G61" s="146">
        <v>4</v>
      </c>
      <c r="H61" s="153">
        <f t="shared" si="2"/>
        <v>0.22222222222222221</v>
      </c>
      <c r="I61" s="146">
        <v>8</v>
      </c>
      <c r="J61" s="153">
        <f t="shared" si="3"/>
        <v>0.42105263157894735</v>
      </c>
      <c r="K61" s="146">
        <v>8</v>
      </c>
      <c r="L61" s="153">
        <f t="shared" si="4"/>
        <v>0.44444444444444442</v>
      </c>
      <c r="M61" s="146">
        <v>1</v>
      </c>
      <c r="N61" s="153">
        <f t="shared" si="5"/>
        <v>6.6666666666666666E-2</v>
      </c>
      <c r="O61" s="146">
        <v>2</v>
      </c>
      <c r="P61" s="153">
        <f t="shared" si="6"/>
        <v>0.2857142857142857</v>
      </c>
      <c r="Q61" s="154">
        <f t="shared" si="7"/>
        <v>0.26189844358796149</v>
      </c>
    </row>
    <row r="62" spans="1:17" ht="20.100000000000001" customHeight="1">
      <c r="A62" s="146">
        <v>57</v>
      </c>
      <c r="B62" s="48" t="s">
        <v>778</v>
      </c>
      <c r="C62" s="140">
        <v>5</v>
      </c>
      <c r="D62" s="153">
        <f t="shared" si="0"/>
        <v>0.26315789473684209</v>
      </c>
      <c r="E62" s="146">
        <v>8</v>
      </c>
      <c r="F62" s="153">
        <f t="shared" si="1"/>
        <v>0.47058823529411764</v>
      </c>
      <c r="G62" s="146">
        <v>5</v>
      </c>
      <c r="H62" s="153">
        <f t="shared" si="2"/>
        <v>0.27777777777777779</v>
      </c>
      <c r="I62" s="146">
        <v>6</v>
      </c>
      <c r="J62" s="153">
        <f t="shared" si="3"/>
        <v>0.31578947368421051</v>
      </c>
      <c r="K62" s="146">
        <v>6</v>
      </c>
      <c r="L62" s="153">
        <f t="shared" si="4"/>
        <v>0.33333333333333331</v>
      </c>
      <c r="M62" s="146">
        <v>4</v>
      </c>
      <c r="N62" s="153">
        <f t="shared" si="5"/>
        <v>0.26666666666666666</v>
      </c>
      <c r="O62" s="146">
        <v>2</v>
      </c>
      <c r="P62" s="153">
        <f t="shared" si="6"/>
        <v>0.2857142857142857</v>
      </c>
      <c r="Q62" s="154">
        <f t="shared" si="7"/>
        <v>0.31614680960103342</v>
      </c>
    </row>
    <row r="63" spans="1:17" ht="20.100000000000001" customHeight="1">
      <c r="A63" s="146">
        <v>58</v>
      </c>
      <c r="B63" s="48" t="s">
        <v>781</v>
      </c>
      <c r="C63" s="140">
        <v>6</v>
      </c>
      <c r="D63" s="153">
        <f t="shared" si="0"/>
        <v>0.31578947368421051</v>
      </c>
      <c r="E63" s="146">
        <v>12</v>
      </c>
      <c r="F63" s="153">
        <f t="shared" si="1"/>
        <v>0.70588235294117652</v>
      </c>
      <c r="G63" s="146">
        <v>6</v>
      </c>
      <c r="H63" s="153">
        <f t="shared" si="2"/>
        <v>0.33333333333333331</v>
      </c>
      <c r="I63" s="146">
        <v>5</v>
      </c>
      <c r="J63" s="153">
        <f t="shared" si="3"/>
        <v>0.26315789473684209</v>
      </c>
      <c r="K63" s="146">
        <v>5</v>
      </c>
      <c r="L63" s="153">
        <f t="shared" si="4"/>
        <v>0.27777777777777779</v>
      </c>
      <c r="M63" s="146">
        <v>2</v>
      </c>
      <c r="N63" s="153">
        <f t="shared" si="5"/>
        <v>0.13333333333333333</v>
      </c>
      <c r="O63" s="146">
        <v>2</v>
      </c>
      <c r="P63" s="153">
        <f t="shared" si="6"/>
        <v>0.2857142857142857</v>
      </c>
      <c r="Q63" s="154">
        <f t="shared" si="7"/>
        <v>0.33071263593156558</v>
      </c>
    </row>
    <row r="64" spans="1:17" ht="20.100000000000001" customHeight="1">
      <c r="A64" s="156">
        <v>59</v>
      </c>
      <c r="B64" s="164" t="s">
        <v>976</v>
      </c>
      <c r="C64" s="140">
        <v>12</v>
      </c>
      <c r="D64" s="153">
        <f t="shared" si="0"/>
        <v>0.63157894736842102</v>
      </c>
      <c r="E64" s="146">
        <v>8</v>
      </c>
      <c r="F64" s="153">
        <f t="shared" si="1"/>
        <v>0.47058823529411764</v>
      </c>
      <c r="G64" s="146">
        <v>12</v>
      </c>
      <c r="H64" s="153">
        <f t="shared" si="2"/>
        <v>0.66666666666666663</v>
      </c>
      <c r="I64" s="146">
        <v>12</v>
      </c>
      <c r="J64" s="153">
        <f t="shared" si="3"/>
        <v>0.63157894736842102</v>
      </c>
      <c r="K64" s="146">
        <v>0</v>
      </c>
      <c r="L64" s="153">
        <f t="shared" si="4"/>
        <v>0</v>
      </c>
      <c r="M64" s="146">
        <v>4</v>
      </c>
      <c r="N64" s="153">
        <f t="shared" si="5"/>
        <v>0.26666666666666666</v>
      </c>
      <c r="O64" s="146">
        <v>2</v>
      </c>
      <c r="P64" s="153">
        <f t="shared" si="6"/>
        <v>0.2857142857142857</v>
      </c>
      <c r="Q64" s="154">
        <f t="shared" si="7"/>
        <v>0.4218276784397969</v>
      </c>
    </row>
    <row r="75" spans="1:16" s="33" customFormat="1" ht="24.95" customHeight="1">
      <c r="A75" s="51"/>
      <c r="B75" s="165"/>
      <c r="D75" s="120"/>
      <c r="E75" s="51"/>
      <c r="F75" s="51"/>
      <c r="H75" s="120"/>
      <c r="J75" s="120"/>
      <c r="L75" s="51"/>
      <c r="M75" s="51"/>
      <c r="N75" s="120"/>
      <c r="P75" s="120"/>
    </row>
  </sheetData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22" right="0.22" top="0.75" bottom="0.75" header="0.3" footer="0.3"/>
  <pageSetup paperSize="9" scale="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topLeftCell="A19" workbookViewId="0">
      <selection activeCell="K6" sqref="K6:K29"/>
    </sheetView>
  </sheetViews>
  <sheetFormatPr defaultRowHeight="24.95" customHeight="1"/>
  <cols>
    <col min="1" max="1" width="9.140625" style="22"/>
    <col min="2" max="2" width="32" style="27" customWidth="1"/>
    <col min="3" max="3" width="12.5703125" style="112" customWidth="1"/>
    <col min="4" max="4" width="9.140625" style="122"/>
    <col min="5" max="5" width="12.42578125" style="22" customWidth="1"/>
    <col min="6" max="6" width="11.5703125" style="122" customWidth="1"/>
    <col min="7" max="7" width="11.7109375" style="22" customWidth="1"/>
    <col min="8" max="8" width="13.42578125" style="121" customWidth="1"/>
    <col min="9" max="9" width="12.42578125" style="22" customWidth="1"/>
    <col min="10" max="10" width="11.42578125" style="122" customWidth="1"/>
    <col min="11" max="16384" width="9.140625" style="22"/>
  </cols>
  <sheetData>
    <row r="1" spans="1:11" ht="24.95" customHeight="1">
      <c r="A1" s="185" t="s">
        <v>1010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ht="24.95" customHeight="1">
      <c r="A2" s="88"/>
      <c r="B2" s="89" t="s">
        <v>401</v>
      </c>
      <c r="C2" s="191" t="s">
        <v>1036</v>
      </c>
      <c r="D2" s="191"/>
      <c r="E2" s="191" t="s">
        <v>1037</v>
      </c>
      <c r="F2" s="191"/>
      <c r="G2" s="189" t="s">
        <v>1038</v>
      </c>
      <c r="H2" s="190"/>
      <c r="I2" s="191" t="s">
        <v>1039</v>
      </c>
      <c r="J2" s="191"/>
      <c r="K2" s="90"/>
    </row>
    <row r="3" spans="1:11" ht="24.95" customHeight="1">
      <c r="A3" s="73"/>
      <c r="B3" s="83" t="s">
        <v>1014</v>
      </c>
      <c r="C3" s="40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24.95" customHeight="1">
      <c r="A4" s="92"/>
      <c r="B4" s="83" t="s">
        <v>1016</v>
      </c>
      <c r="C4" s="124">
        <v>8</v>
      </c>
      <c r="D4" s="115"/>
      <c r="E4" s="93">
        <v>18</v>
      </c>
      <c r="F4" s="115"/>
      <c r="G4" s="93">
        <v>18</v>
      </c>
      <c r="H4" s="115"/>
      <c r="I4" s="94">
        <v>11</v>
      </c>
      <c r="J4" s="117"/>
      <c r="K4" s="95" t="s">
        <v>1017</v>
      </c>
    </row>
    <row r="5" spans="1:11" customFormat="1" ht="21.75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3"/>
      <c r="I5" s="3"/>
      <c r="J5" s="116"/>
      <c r="K5" s="4"/>
    </row>
    <row r="6" spans="1:11" ht="30" customHeight="1">
      <c r="A6" s="20">
        <v>1</v>
      </c>
      <c r="B6" s="21" t="s">
        <v>212</v>
      </c>
      <c r="C6" s="109">
        <v>6</v>
      </c>
      <c r="D6" s="117">
        <f>C6/8</f>
        <v>0.75</v>
      </c>
      <c r="E6" s="108">
        <v>15</v>
      </c>
      <c r="F6" s="117">
        <f>E6/18</f>
        <v>0.83333333333333337</v>
      </c>
      <c r="G6" s="108">
        <v>15</v>
      </c>
      <c r="H6" s="117">
        <f>G6/18</f>
        <v>0.83333333333333337</v>
      </c>
      <c r="I6" s="108">
        <v>6</v>
      </c>
      <c r="J6" s="117">
        <f>I6/11</f>
        <v>0.54545454545454541</v>
      </c>
      <c r="K6" s="131">
        <f>(D6+F6+H6+J6)/4</f>
        <v>0.74053030303030309</v>
      </c>
    </row>
    <row r="7" spans="1:11" ht="30" customHeight="1">
      <c r="A7" s="20">
        <v>2</v>
      </c>
      <c r="B7" s="21" t="s">
        <v>213</v>
      </c>
      <c r="C7" s="109">
        <v>1</v>
      </c>
      <c r="D7" s="117">
        <f t="shared" ref="D7:D29" si="0">C7/8</f>
        <v>0.125</v>
      </c>
      <c r="E7" s="108">
        <v>3</v>
      </c>
      <c r="F7" s="117">
        <f t="shared" ref="F7:F29" si="1">E7/18</f>
        <v>0.16666666666666666</v>
      </c>
      <c r="G7" s="108">
        <v>3</v>
      </c>
      <c r="H7" s="117">
        <f t="shared" ref="H7:H29" si="2">G7/18</f>
        <v>0.16666666666666666</v>
      </c>
      <c r="I7" s="108">
        <v>2</v>
      </c>
      <c r="J7" s="117">
        <f t="shared" ref="J7:J29" si="3">I7/11</f>
        <v>0.18181818181818182</v>
      </c>
      <c r="K7" s="131">
        <f t="shared" ref="K7:K29" si="4">(D7+F7+H7+J7)/4</f>
        <v>0.16003787878787878</v>
      </c>
    </row>
    <row r="8" spans="1:11" ht="30" customHeight="1">
      <c r="A8" s="20">
        <v>3</v>
      </c>
      <c r="B8" s="21" t="s">
        <v>214</v>
      </c>
      <c r="C8" s="109">
        <v>5</v>
      </c>
      <c r="D8" s="117">
        <f t="shared" si="0"/>
        <v>0.625</v>
      </c>
      <c r="E8" s="108">
        <v>10</v>
      </c>
      <c r="F8" s="117">
        <f t="shared" si="1"/>
        <v>0.55555555555555558</v>
      </c>
      <c r="G8" s="108">
        <v>10</v>
      </c>
      <c r="H8" s="117">
        <f t="shared" si="2"/>
        <v>0.55555555555555558</v>
      </c>
      <c r="I8" s="108">
        <v>5</v>
      </c>
      <c r="J8" s="117">
        <f t="shared" si="3"/>
        <v>0.45454545454545453</v>
      </c>
      <c r="K8" s="131">
        <f t="shared" si="4"/>
        <v>0.54766414141414144</v>
      </c>
    </row>
    <row r="9" spans="1:11" ht="30" customHeight="1">
      <c r="A9" s="20">
        <v>4</v>
      </c>
      <c r="B9" s="21" t="s">
        <v>215</v>
      </c>
      <c r="C9" s="109">
        <v>7</v>
      </c>
      <c r="D9" s="117">
        <f t="shared" si="0"/>
        <v>0.875</v>
      </c>
      <c r="E9" s="108">
        <v>13</v>
      </c>
      <c r="F9" s="117">
        <f t="shared" si="1"/>
        <v>0.72222222222222221</v>
      </c>
      <c r="G9" s="108">
        <v>13</v>
      </c>
      <c r="H9" s="117">
        <f t="shared" si="2"/>
        <v>0.72222222222222221</v>
      </c>
      <c r="I9" s="108">
        <v>4</v>
      </c>
      <c r="J9" s="117">
        <f t="shared" si="3"/>
        <v>0.36363636363636365</v>
      </c>
      <c r="K9" s="131">
        <f t="shared" si="4"/>
        <v>0.6707702020202021</v>
      </c>
    </row>
    <row r="10" spans="1:11" ht="30" customHeight="1">
      <c r="A10" s="20">
        <v>5</v>
      </c>
      <c r="B10" s="21" t="s">
        <v>216</v>
      </c>
      <c r="C10" s="109">
        <v>7</v>
      </c>
      <c r="D10" s="117">
        <f t="shared" si="0"/>
        <v>0.875</v>
      </c>
      <c r="E10" s="108">
        <v>12</v>
      </c>
      <c r="F10" s="117">
        <f t="shared" si="1"/>
        <v>0.66666666666666663</v>
      </c>
      <c r="G10" s="108">
        <v>12</v>
      </c>
      <c r="H10" s="117">
        <f t="shared" si="2"/>
        <v>0.66666666666666663</v>
      </c>
      <c r="I10" s="108">
        <v>6</v>
      </c>
      <c r="J10" s="117">
        <f t="shared" si="3"/>
        <v>0.54545454545454541</v>
      </c>
      <c r="K10" s="131">
        <f t="shared" si="4"/>
        <v>0.68844696969696961</v>
      </c>
    </row>
    <row r="11" spans="1:11" ht="30" customHeight="1">
      <c r="A11" s="20">
        <v>6</v>
      </c>
      <c r="B11" s="21" t="s">
        <v>217</v>
      </c>
      <c r="C11" s="109">
        <v>6</v>
      </c>
      <c r="D11" s="117">
        <f t="shared" si="0"/>
        <v>0.75</v>
      </c>
      <c r="E11" s="108">
        <v>13</v>
      </c>
      <c r="F11" s="117">
        <f t="shared" si="1"/>
        <v>0.72222222222222221</v>
      </c>
      <c r="G11" s="108">
        <v>13</v>
      </c>
      <c r="H11" s="117">
        <f t="shared" si="2"/>
        <v>0.72222222222222221</v>
      </c>
      <c r="I11" s="108">
        <v>6</v>
      </c>
      <c r="J11" s="117">
        <f t="shared" si="3"/>
        <v>0.54545454545454541</v>
      </c>
      <c r="K11" s="131">
        <f t="shared" si="4"/>
        <v>0.68497474747474751</v>
      </c>
    </row>
    <row r="12" spans="1:11" ht="30" customHeight="1">
      <c r="A12" s="20">
        <v>7</v>
      </c>
      <c r="B12" s="36" t="s">
        <v>218</v>
      </c>
      <c r="C12" s="109">
        <v>5</v>
      </c>
      <c r="D12" s="117">
        <f t="shared" si="0"/>
        <v>0.625</v>
      </c>
      <c r="E12" s="108">
        <v>13</v>
      </c>
      <c r="F12" s="117">
        <f t="shared" si="1"/>
        <v>0.72222222222222221</v>
      </c>
      <c r="G12" s="108">
        <v>13</v>
      </c>
      <c r="H12" s="117">
        <f t="shared" si="2"/>
        <v>0.72222222222222221</v>
      </c>
      <c r="I12" s="108">
        <v>4</v>
      </c>
      <c r="J12" s="117">
        <f t="shared" si="3"/>
        <v>0.36363636363636365</v>
      </c>
      <c r="K12" s="131">
        <f t="shared" si="4"/>
        <v>0.6082702020202021</v>
      </c>
    </row>
    <row r="13" spans="1:11" ht="30" customHeight="1">
      <c r="A13" s="20">
        <v>8</v>
      </c>
      <c r="B13" s="21" t="s">
        <v>219</v>
      </c>
      <c r="C13" s="109">
        <v>4</v>
      </c>
      <c r="D13" s="117">
        <f t="shared" si="0"/>
        <v>0.5</v>
      </c>
      <c r="E13" s="108">
        <v>10</v>
      </c>
      <c r="F13" s="117">
        <f t="shared" si="1"/>
        <v>0.55555555555555558</v>
      </c>
      <c r="G13" s="108">
        <v>10</v>
      </c>
      <c r="H13" s="117">
        <f t="shared" si="2"/>
        <v>0.55555555555555558</v>
      </c>
      <c r="I13" s="108">
        <v>3</v>
      </c>
      <c r="J13" s="117">
        <f t="shared" si="3"/>
        <v>0.27272727272727271</v>
      </c>
      <c r="K13" s="131">
        <f t="shared" si="4"/>
        <v>0.47095959595959597</v>
      </c>
    </row>
    <row r="14" spans="1:11" ht="30" customHeight="1">
      <c r="A14" s="20">
        <v>9</v>
      </c>
      <c r="B14" s="21" t="s">
        <v>220</v>
      </c>
      <c r="C14" s="109">
        <v>5</v>
      </c>
      <c r="D14" s="117">
        <f t="shared" si="0"/>
        <v>0.625</v>
      </c>
      <c r="E14" s="108">
        <v>15</v>
      </c>
      <c r="F14" s="117">
        <f t="shared" si="1"/>
        <v>0.83333333333333337</v>
      </c>
      <c r="G14" s="108">
        <v>15</v>
      </c>
      <c r="H14" s="117">
        <f t="shared" si="2"/>
        <v>0.83333333333333337</v>
      </c>
      <c r="I14" s="108">
        <v>9</v>
      </c>
      <c r="J14" s="117">
        <f t="shared" si="3"/>
        <v>0.81818181818181823</v>
      </c>
      <c r="K14" s="131">
        <f t="shared" si="4"/>
        <v>0.77746212121212133</v>
      </c>
    </row>
    <row r="15" spans="1:11" ht="30" customHeight="1">
      <c r="A15" s="20">
        <v>10</v>
      </c>
      <c r="B15" s="21" t="s">
        <v>221</v>
      </c>
      <c r="C15" s="109">
        <v>5</v>
      </c>
      <c r="D15" s="117">
        <f t="shared" si="0"/>
        <v>0.625</v>
      </c>
      <c r="E15" s="108">
        <v>12</v>
      </c>
      <c r="F15" s="117">
        <f t="shared" si="1"/>
        <v>0.66666666666666663</v>
      </c>
      <c r="G15" s="108">
        <v>12</v>
      </c>
      <c r="H15" s="117">
        <f t="shared" si="2"/>
        <v>0.66666666666666663</v>
      </c>
      <c r="I15" s="108">
        <v>5</v>
      </c>
      <c r="J15" s="117">
        <f t="shared" si="3"/>
        <v>0.45454545454545453</v>
      </c>
      <c r="K15" s="131">
        <f t="shared" si="4"/>
        <v>0.60321969696969691</v>
      </c>
    </row>
    <row r="16" spans="1:11" ht="30" customHeight="1">
      <c r="A16" s="20">
        <v>11</v>
      </c>
      <c r="B16" s="21" t="s">
        <v>222</v>
      </c>
      <c r="C16" s="109">
        <v>6</v>
      </c>
      <c r="D16" s="117">
        <f t="shared" si="0"/>
        <v>0.75</v>
      </c>
      <c r="E16" s="108">
        <v>13</v>
      </c>
      <c r="F16" s="117">
        <f t="shared" si="1"/>
        <v>0.72222222222222221</v>
      </c>
      <c r="G16" s="108">
        <v>13</v>
      </c>
      <c r="H16" s="117">
        <f t="shared" si="2"/>
        <v>0.72222222222222221</v>
      </c>
      <c r="I16" s="108">
        <v>6</v>
      </c>
      <c r="J16" s="117">
        <f t="shared" si="3"/>
        <v>0.54545454545454541</v>
      </c>
      <c r="K16" s="131">
        <f t="shared" si="4"/>
        <v>0.68497474747474751</v>
      </c>
    </row>
    <row r="17" spans="1:11" ht="30" customHeight="1">
      <c r="A17" s="20">
        <v>12</v>
      </c>
      <c r="B17" s="21" t="s">
        <v>223</v>
      </c>
      <c r="C17" s="109">
        <v>5</v>
      </c>
      <c r="D17" s="117">
        <f t="shared" si="0"/>
        <v>0.625</v>
      </c>
      <c r="E17" s="108">
        <v>14</v>
      </c>
      <c r="F17" s="117">
        <f t="shared" si="1"/>
        <v>0.77777777777777779</v>
      </c>
      <c r="G17" s="108">
        <v>14</v>
      </c>
      <c r="H17" s="117">
        <f t="shared" si="2"/>
        <v>0.77777777777777779</v>
      </c>
      <c r="I17" s="108">
        <v>6</v>
      </c>
      <c r="J17" s="117">
        <f t="shared" si="3"/>
        <v>0.54545454545454541</v>
      </c>
      <c r="K17" s="131">
        <f t="shared" si="4"/>
        <v>0.68150252525252519</v>
      </c>
    </row>
    <row r="18" spans="1:11" ht="30" customHeight="1">
      <c r="A18" s="20">
        <v>13</v>
      </c>
      <c r="B18" s="21" t="s">
        <v>224</v>
      </c>
      <c r="C18" s="109">
        <v>6</v>
      </c>
      <c r="D18" s="117">
        <f t="shared" si="0"/>
        <v>0.75</v>
      </c>
      <c r="E18" s="108">
        <v>15</v>
      </c>
      <c r="F18" s="117">
        <f t="shared" si="1"/>
        <v>0.83333333333333337</v>
      </c>
      <c r="G18" s="108">
        <v>15</v>
      </c>
      <c r="H18" s="117">
        <f t="shared" si="2"/>
        <v>0.83333333333333337</v>
      </c>
      <c r="I18" s="108">
        <v>0</v>
      </c>
      <c r="J18" s="117">
        <f t="shared" si="3"/>
        <v>0</v>
      </c>
      <c r="K18" s="131">
        <f t="shared" si="4"/>
        <v>0.60416666666666674</v>
      </c>
    </row>
    <row r="19" spans="1:11" ht="30" customHeight="1">
      <c r="A19" s="20">
        <v>14</v>
      </c>
      <c r="B19" s="21" t="s">
        <v>225</v>
      </c>
      <c r="C19" s="109">
        <v>8</v>
      </c>
      <c r="D19" s="117">
        <f t="shared" si="0"/>
        <v>1</v>
      </c>
      <c r="E19" s="108">
        <v>17</v>
      </c>
      <c r="F19" s="117">
        <f t="shared" si="1"/>
        <v>0.94444444444444442</v>
      </c>
      <c r="G19" s="108">
        <v>17</v>
      </c>
      <c r="H19" s="117">
        <f t="shared" si="2"/>
        <v>0.94444444444444442</v>
      </c>
      <c r="I19" s="108">
        <v>8</v>
      </c>
      <c r="J19" s="117">
        <f t="shared" si="3"/>
        <v>0.72727272727272729</v>
      </c>
      <c r="K19" s="131">
        <f t="shared" si="4"/>
        <v>0.90404040404040398</v>
      </c>
    </row>
    <row r="20" spans="1:11" ht="30" customHeight="1">
      <c r="A20" s="20">
        <v>15</v>
      </c>
      <c r="B20" s="21" t="s">
        <v>231</v>
      </c>
      <c r="C20" s="109">
        <v>5</v>
      </c>
      <c r="D20" s="117">
        <f t="shared" si="0"/>
        <v>0.625</v>
      </c>
      <c r="E20" s="108">
        <v>11</v>
      </c>
      <c r="F20" s="117">
        <f t="shared" si="1"/>
        <v>0.61111111111111116</v>
      </c>
      <c r="G20" s="108">
        <v>11</v>
      </c>
      <c r="H20" s="117">
        <f t="shared" si="2"/>
        <v>0.61111111111111116</v>
      </c>
      <c r="I20" s="108">
        <v>4</v>
      </c>
      <c r="J20" s="117">
        <f t="shared" si="3"/>
        <v>0.36363636363636365</v>
      </c>
      <c r="K20" s="131">
        <f t="shared" si="4"/>
        <v>0.55271464646464652</v>
      </c>
    </row>
    <row r="21" spans="1:11" ht="30" customHeight="1">
      <c r="A21" s="20">
        <v>16</v>
      </c>
      <c r="B21" s="21" t="s">
        <v>230</v>
      </c>
      <c r="C21" s="109">
        <v>0</v>
      </c>
      <c r="D21" s="117">
        <f t="shared" si="0"/>
        <v>0</v>
      </c>
      <c r="E21" s="108">
        <v>0</v>
      </c>
      <c r="F21" s="117">
        <f t="shared" si="1"/>
        <v>0</v>
      </c>
      <c r="G21" s="108">
        <v>0</v>
      </c>
      <c r="H21" s="117">
        <f t="shared" si="2"/>
        <v>0</v>
      </c>
      <c r="I21" s="108">
        <v>0</v>
      </c>
      <c r="J21" s="117">
        <f t="shared" si="3"/>
        <v>0</v>
      </c>
      <c r="K21" s="131">
        <f t="shared" si="4"/>
        <v>0</v>
      </c>
    </row>
    <row r="22" spans="1:11" ht="30" customHeight="1">
      <c r="A22" s="20">
        <v>17</v>
      </c>
      <c r="B22" s="21" t="s">
        <v>454</v>
      </c>
      <c r="C22" s="109">
        <v>6</v>
      </c>
      <c r="D22" s="117">
        <f t="shared" si="0"/>
        <v>0.75</v>
      </c>
      <c r="E22" s="108">
        <v>15</v>
      </c>
      <c r="F22" s="117">
        <f t="shared" si="1"/>
        <v>0.83333333333333337</v>
      </c>
      <c r="G22" s="108">
        <v>15</v>
      </c>
      <c r="H22" s="117">
        <f t="shared" si="2"/>
        <v>0.83333333333333337</v>
      </c>
      <c r="I22" s="108">
        <v>8</v>
      </c>
      <c r="J22" s="117">
        <f t="shared" si="3"/>
        <v>0.72727272727272729</v>
      </c>
      <c r="K22" s="131">
        <f t="shared" si="4"/>
        <v>0.78598484848484862</v>
      </c>
    </row>
    <row r="23" spans="1:11" ht="30" customHeight="1">
      <c r="A23" s="20">
        <v>18</v>
      </c>
      <c r="B23" s="21" t="s">
        <v>226</v>
      </c>
      <c r="C23" s="109">
        <v>6</v>
      </c>
      <c r="D23" s="117">
        <f t="shared" si="0"/>
        <v>0.75</v>
      </c>
      <c r="E23" s="108">
        <v>10</v>
      </c>
      <c r="F23" s="117">
        <f t="shared" si="1"/>
        <v>0.55555555555555558</v>
      </c>
      <c r="G23" s="108">
        <v>10</v>
      </c>
      <c r="H23" s="117">
        <f t="shared" si="2"/>
        <v>0.55555555555555558</v>
      </c>
      <c r="I23" s="108">
        <v>3</v>
      </c>
      <c r="J23" s="117">
        <f t="shared" si="3"/>
        <v>0.27272727272727271</v>
      </c>
      <c r="K23" s="131">
        <f t="shared" si="4"/>
        <v>0.53345959595959602</v>
      </c>
    </row>
    <row r="24" spans="1:11" ht="30" customHeight="1">
      <c r="A24" s="20">
        <v>19</v>
      </c>
      <c r="B24" s="21" t="s">
        <v>228</v>
      </c>
      <c r="C24" s="109">
        <v>6</v>
      </c>
      <c r="D24" s="117">
        <f t="shared" si="0"/>
        <v>0.75</v>
      </c>
      <c r="E24" s="108">
        <v>8</v>
      </c>
      <c r="F24" s="117">
        <f t="shared" si="1"/>
        <v>0.44444444444444442</v>
      </c>
      <c r="G24" s="108">
        <v>8</v>
      </c>
      <c r="H24" s="117">
        <f t="shared" si="2"/>
        <v>0.44444444444444442</v>
      </c>
      <c r="I24" s="108">
        <v>3</v>
      </c>
      <c r="J24" s="117">
        <f t="shared" si="3"/>
        <v>0.27272727272727271</v>
      </c>
      <c r="K24" s="131">
        <f t="shared" si="4"/>
        <v>0.47790404040404039</v>
      </c>
    </row>
    <row r="25" spans="1:11" ht="30" customHeight="1">
      <c r="A25" s="20">
        <v>20</v>
      </c>
      <c r="B25" s="21" t="s">
        <v>229</v>
      </c>
      <c r="C25" s="109">
        <v>6</v>
      </c>
      <c r="D25" s="117">
        <f t="shared" si="0"/>
        <v>0.75</v>
      </c>
      <c r="E25" s="108">
        <v>13</v>
      </c>
      <c r="F25" s="117">
        <f t="shared" si="1"/>
        <v>0.72222222222222221</v>
      </c>
      <c r="G25" s="108">
        <v>13</v>
      </c>
      <c r="H25" s="117">
        <f t="shared" si="2"/>
        <v>0.72222222222222221</v>
      </c>
      <c r="I25" s="108">
        <v>6</v>
      </c>
      <c r="J25" s="117">
        <f t="shared" si="3"/>
        <v>0.54545454545454541</v>
      </c>
      <c r="K25" s="131">
        <f t="shared" si="4"/>
        <v>0.68497474747474751</v>
      </c>
    </row>
    <row r="26" spans="1:11" ht="30" customHeight="1">
      <c r="A26" s="20">
        <v>21</v>
      </c>
      <c r="B26" s="21" t="s">
        <v>227</v>
      </c>
      <c r="C26" s="109">
        <v>7</v>
      </c>
      <c r="D26" s="117">
        <f t="shared" si="0"/>
        <v>0.875</v>
      </c>
      <c r="E26" s="108">
        <v>15</v>
      </c>
      <c r="F26" s="117">
        <f t="shared" si="1"/>
        <v>0.83333333333333337</v>
      </c>
      <c r="G26" s="108">
        <v>15</v>
      </c>
      <c r="H26" s="117">
        <f t="shared" si="2"/>
        <v>0.83333333333333337</v>
      </c>
      <c r="I26" s="108">
        <v>7</v>
      </c>
      <c r="J26" s="117">
        <f t="shared" si="3"/>
        <v>0.63636363636363635</v>
      </c>
      <c r="K26" s="131">
        <f t="shared" si="4"/>
        <v>0.7945075757575758</v>
      </c>
    </row>
    <row r="27" spans="1:11" ht="30" customHeight="1">
      <c r="A27" s="20">
        <v>22</v>
      </c>
      <c r="B27" s="21" t="s">
        <v>232</v>
      </c>
      <c r="C27" s="109">
        <v>4</v>
      </c>
      <c r="D27" s="117">
        <f t="shared" si="0"/>
        <v>0.5</v>
      </c>
      <c r="E27" s="108">
        <v>10</v>
      </c>
      <c r="F27" s="117">
        <f t="shared" si="1"/>
        <v>0.55555555555555558</v>
      </c>
      <c r="G27" s="108">
        <v>10</v>
      </c>
      <c r="H27" s="117">
        <f t="shared" si="2"/>
        <v>0.55555555555555558</v>
      </c>
      <c r="I27" s="108">
        <v>4</v>
      </c>
      <c r="J27" s="117">
        <f t="shared" si="3"/>
        <v>0.36363636363636365</v>
      </c>
      <c r="K27" s="131">
        <f t="shared" si="4"/>
        <v>0.49368686868686873</v>
      </c>
    </row>
    <row r="28" spans="1:11" ht="30" customHeight="1">
      <c r="A28" s="20">
        <v>23</v>
      </c>
      <c r="B28" s="21" t="s">
        <v>740</v>
      </c>
      <c r="C28" s="109">
        <v>7</v>
      </c>
      <c r="D28" s="117">
        <f t="shared" si="0"/>
        <v>0.875</v>
      </c>
      <c r="E28" s="108">
        <v>14</v>
      </c>
      <c r="F28" s="117">
        <f t="shared" si="1"/>
        <v>0.77777777777777779</v>
      </c>
      <c r="G28" s="108">
        <v>14</v>
      </c>
      <c r="H28" s="117">
        <f t="shared" si="2"/>
        <v>0.77777777777777779</v>
      </c>
      <c r="I28" s="108">
        <v>2</v>
      </c>
      <c r="J28" s="117">
        <f t="shared" si="3"/>
        <v>0.18181818181818182</v>
      </c>
      <c r="K28" s="131">
        <f t="shared" si="4"/>
        <v>0.65309343434343425</v>
      </c>
    </row>
    <row r="29" spans="1:11" ht="30" customHeight="1">
      <c r="A29" s="20">
        <v>24</v>
      </c>
      <c r="B29" s="21" t="s">
        <v>973</v>
      </c>
      <c r="C29" s="109">
        <v>4</v>
      </c>
      <c r="D29" s="117">
        <f t="shared" si="0"/>
        <v>0.5</v>
      </c>
      <c r="E29" s="108">
        <v>13</v>
      </c>
      <c r="F29" s="117">
        <f t="shared" si="1"/>
        <v>0.72222222222222221</v>
      </c>
      <c r="G29" s="108">
        <v>13</v>
      </c>
      <c r="H29" s="117">
        <f t="shared" si="2"/>
        <v>0.72222222222222221</v>
      </c>
      <c r="I29" s="108">
        <v>8</v>
      </c>
      <c r="J29" s="117">
        <f t="shared" si="3"/>
        <v>0.72727272727272729</v>
      </c>
      <c r="K29" s="131">
        <f t="shared" si="4"/>
        <v>0.66792929292929304</v>
      </c>
    </row>
    <row r="30" spans="1:11" ht="30" customHeight="1">
      <c r="A30" s="62"/>
      <c r="B30" s="49"/>
      <c r="C30" s="125"/>
    </row>
    <row r="31" spans="1:11" ht="30" customHeight="1">
      <c r="A31" s="63"/>
      <c r="B31" s="64"/>
      <c r="C31" s="126"/>
    </row>
    <row r="32" spans="1:11" ht="30" customHeight="1">
      <c r="A32" s="63"/>
      <c r="B32" s="64"/>
      <c r="C32" s="126"/>
    </row>
    <row r="33" spans="1:10" ht="30" customHeight="1">
      <c r="A33" s="63"/>
      <c r="B33" s="64"/>
      <c r="C33" s="126"/>
      <c r="J33" s="122">
        <f>45-26</f>
        <v>19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83"/>
  <sheetViews>
    <sheetView topLeftCell="A67" workbookViewId="0">
      <selection activeCell="A55" sqref="A55:XFD55"/>
    </sheetView>
  </sheetViews>
  <sheetFormatPr defaultRowHeight="24.95" customHeight="1"/>
  <cols>
    <col min="2" max="2" width="22.140625" style="9" bestFit="1" customWidth="1"/>
    <col min="3" max="3" width="14.140625" customWidth="1"/>
    <col min="4" max="4" width="9.140625" style="118"/>
    <col min="5" max="5" width="9.140625" style="5"/>
    <col min="6" max="6" width="9.140625" style="118"/>
    <col min="7" max="7" width="10.28515625" customWidth="1"/>
    <col min="8" max="8" width="11.7109375" style="5" customWidth="1"/>
    <col min="9" max="9" width="13" customWidth="1"/>
    <col min="10" max="10" width="12.28515625" style="118" customWidth="1"/>
  </cols>
  <sheetData>
    <row r="1" spans="1:11" ht="23.25" customHeight="1">
      <c r="A1" s="197" t="s">
        <v>1009</v>
      </c>
      <c r="B1" s="198"/>
      <c r="C1" s="198"/>
      <c r="D1" s="198"/>
      <c r="E1" s="198"/>
      <c r="F1" s="198"/>
      <c r="G1" s="198"/>
      <c r="H1" s="198"/>
      <c r="I1" s="198"/>
      <c r="J1" s="199"/>
    </row>
    <row r="2" spans="1:11" ht="15.75">
      <c r="A2" s="88"/>
      <c r="B2" s="89" t="s">
        <v>401</v>
      </c>
      <c r="C2" s="191" t="s">
        <v>1037</v>
      </c>
      <c r="D2" s="191"/>
      <c r="E2" s="191" t="s">
        <v>1040</v>
      </c>
      <c r="F2" s="191"/>
      <c r="G2" s="189" t="s">
        <v>1039</v>
      </c>
      <c r="H2" s="190"/>
      <c r="I2" s="191" t="s">
        <v>1038</v>
      </c>
      <c r="J2" s="191"/>
      <c r="K2" s="90"/>
    </row>
    <row r="3" spans="1:11" ht="2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15">
      <c r="A4" s="92"/>
      <c r="B4" s="83" t="s">
        <v>1016</v>
      </c>
      <c r="C4" s="93">
        <v>22</v>
      </c>
      <c r="D4" s="115"/>
      <c r="E4" s="93">
        <v>15</v>
      </c>
      <c r="F4" s="115"/>
      <c r="G4" s="93">
        <v>11</v>
      </c>
      <c r="H4" s="115"/>
      <c r="I4" s="94">
        <v>21</v>
      </c>
      <c r="J4" s="117"/>
      <c r="K4" s="95" t="s">
        <v>1017</v>
      </c>
    </row>
    <row r="5" spans="1:11" ht="18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3"/>
      <c r="I5" s="3"/>
      <c r="J5" s="116"/>
      <c r="K5" s="4"/>
    </row>
    <row r="6" spans="1:11" s="22" customFormat="1" ht="24.95" customHeight="1">
      <c r="A6" s="20">
        <v>1</v>
      </c>
      <c r="B6" s="25" t="s">
        <v>233</v>
      </c>
      <c r="C6" s="108">
        <v>15</v>
      </c>
      <c r="D6" s="117">
        <f>C6/22</f>
        <v>0.68181818181818177</v>
      </c>
      <c r="E6" s="108">
        <v>11</v>
      </c>
      <c r="F6" s="117">
        <f>E6/15</f>
        <v>0.73333333333333328</v>
      </c>
      <c r="G6" s="108">
        <v>7</v>
      </c>
      <c r="H6" s="117">
        <f>G6/11</f>
        <v>0.63636363636363635</v>
      </c>
      <c r="I6" s="108">
        <v>13</v>
      </c>
      <c r="J6" s="117">
        <f>I6/21</f>
        <v>0.61904761904761907</v>
      </c>
      <c r="K6" s="131">
        <f>(D6+F6+H6+J6)/4</f>
        <v>0.66764069264069259</v>
      </c>
    </row>
    <row r="7" spans="1:11" s="22" customFormat="1" ht="24.95" customHeight="1">
      <c r="A7" s="20">
        <v>2</v>
      </c>
      <c r="B7" s="25" t="s">
        <v>234</v>
      </c>
      <c r="C7" s="108">
        <v>13</v>
      </c>
      <c r="D7" s="117">
        <f t="shared" ref="D7:D70" si="0">C7/22</f>
        <v>0.59090909090909094</v>
      </c>
      <c r="E7" s="108">
        <v>8</v>
      </c>
      <c r="F7" s="117">
        <f t="shared" ref="F7:F70" si="1">E7/15</f>
        <v>0.53333333333333333</v>
      </c>
      <c r="G7" s="108">
        <v>7</v>
      </c>
      <c r="H7" s="117">
        <f t="shared" ref="H7:H70" si="2">G7/11</f>
        <v>0.63636363636363635</v>
      </c>
      <c r="I7" s="108">
        <v>13</v>
      </c>
      <c r="J7" s="117">
        <f t="shared" ref="J7:J70" si="3">I7/21</f>
        <v>0.61904761904761907</v>
      </c>
      <c r="K7" s="131">
        <f t="shared" ref="K7:K70" si="4">(D7+F7+H7+J7)/4</f>
        <v>0.59491341991341995</v>
      </c>
    </row>
    <row r="8" spans="1:11" s="22" customFormat="1" ht="24.95" customHeight="1">
      <c r="A8" s="20">
        <v>3</v>
      </c>
      <c r="B8" s="25" t="s">
        <v>235</v>
      </c>
      <c r="C8" s="108">
        <v>18</v>
      </c>
      <c r="D8" s="117">
        <f t="shared" si="0"/>
        <v>0.81818181818181823</v>
      </c>
      <c r="E8" s="108">
        <v>12</v>
      </c>
      <c r="F8" s="117">
        <f t="shared" si="1"/>
        <v>0.8</v>
      </c>
      <c r="G8" s="108">
        <v>7</v>
      </c>
      <c r="H8" s="117">
        <f t="shared" si="2"/>
        <v>0.63636363636363635</v>
      </c>
      <c r="I8" s="108">
        <v>17</v>
      </c>
      <c r="J8" s="117">
        <f t="shared" si="3"/>
        <v>0.80952380952380953</v>
      </c>
      <c r="K8" s="131">
        <f t="shared" si="4"/>
        <v>0.76601731601731604</v>
      </c>
    </row>
    <row r="9" spans="1:11" s="22" customFormat="1" ht="24.95" customHeight="1">
      <c r="A9" s="20">
        <v>4</v>
      </c>
      <c r="B9" s="25" t="s">
        <v>236</v>
      </c>
      <c r="C9" s="108">
        <v>17</v>
      </c>
      <c r="D9" s="117">
        <f t="shared" si="0"/>
        <v>0.77272727272727271</v>
      </c>
      <c r="E9" s="108">
        <v>7</v>
      </c>
      <c r="F9" s="117">
        <f t="shared" si="1"/>
        <v>0.46666666666666667</v>
      </c>
      <c r="G9" s="108">
        <v>6</v>
      </c>
      <c r="H9" s="117">
        <f t="shared" si="2"/>
        <v>0.54545454545454541</v>
      </c>
      <c r="I9" s="108">
        <v>8</v>
      </c>
      <c r="J9" s="117">
        <f t="shared" si="3"/>
        <v>0.38095238095238093</v>
      </c>
      <c r="K9" s="131">
        <f t="shared" si="4"/>
        <v>0.5414502164502164</v>
      </c>
    </row>
    <row r="10" spans="1:11" s="22" customFormat="1" ht="24.95" customHeight="1">
      <c r="A10" s="20">
        <v>5</v>
      </c>
      <c r="B10" s="25" t="s">
        <v>237</v>
      </c>
      <c r="C10" s="108">
        <v>16</v>
      </c>
      <c r="D10" s="117">
        <f t="shared" si="0"/>
        <v>0.72727272727272729</v>
      </c>
      <c r="E10" s="108">
        <v>9</v>
      </c>
      <c r="F10" s="117">
        <f t="shared" si="1"/>
        <v>0.6</v>
      </c>
      <c r="G10" s="108">
        <v>7</v>
      </c>
      <c r="H10" s="117">
        <f t="shared" si="2"/>
        <v>0.63636363636363635</v>
      </c>
      <c r="I10" s="108">
        <v>12</v>
      </c>
      <c r="J10" s="117">
        <f t="shared" si="3"/>
        <v>0.5714285714285714</v>
      </c>
      <c r="K10" s="131">
        <f t="shared" si="4"/>
        <v>0.63376623376623376</v>
      </c>
    </row>
    <row r="11" spans="1:11" s="22" customFormat="1" ht="24.95" customHeight="1">
      <c r="A11" s="20">
        <v>6</v>
      </c>
      <c r="B11" s="25" t="s">
        <v>238</v>
      </c>
      <c r="C11" s="108">
        <v>15</v>
      </c>
      <c r="D11" s="117">
        <f t="shared" si="0"/>
        <v>0.68181818181818177</v>
      </c>
      <c r="E11" s="108">
        <v>8</v>
      </c>
      <c r="F11" s="117">
        <f t="shared" si="1"/>
        <v>0.53333333333333333</v>
      </c>
      <c r="G11" s="108">
        <v>4</v>
      </c>
      <c r="H11" s="117">
        <f t="shared" si="2"/>
        <v>0.36363636363636365</v>
      </c>
      <c r="I11" s="108">
        <v>12</v>
      </c>
      <c r="J11" s="117">
        <f t="shared" si="3"/>
        <v>0.5714285714285714</v>
      </c>
      <c r="K11" s="131">
        <f t="shared" si="4"/>
        <v>0.53755411255411256</v>
      </c>
    </row>
    <row r="12" spans="1:11" s="22" customFormat="1" ht="24.95" customHeight="1">
      <c r="A12" s="20">
        <v>7</v>
      </c>
      <c r="B12" s="25" t="s">
        <v>239</v>
      </c>
      <c r="C12" s="108">
        <v>13</v>
      </c>
      <c r="D12" s="117">
        <f t="shared" si="0"/>
        <v>0.59090909090909094</v>
      </c>
      <c r="E12" s="108">
        <v>11</v>
      </c>
      <c r="F12" s="117">
        <f t="shared" si="1"/>
        <v>0.73333333333333328</v>
      </c>
      <c r="G12" s="108">
        <v>5</v>
      </c>
      <c r="H12" s="117">
        <f t="shared" si="2"/>
        <v>0.45454545454545453</v>
      </c>
      <c r="I12" s="108">
        <v>14</v>
      </c>
      <c r="J12" s="117">
        <f t="shared" si="3"/>
        <v>0.66666666666666663</v>
      </c>
      <c r="K12" s="131">
        <f t="shared" si="4"/>
        <v>0.61136363636363633</v>
      </c>
    </row>
    <row r="13" spans="1:11" s="22" customFormat="1" ht="24.95" customHeight="1">
      <c r="A13" s="20">
        <v>8</v>
      </c>
      <c r="B13" s="25" t="s">
        <v>240</v>
      </c>
      <c r="C13" s="108">
        <v>9</v>
      </c>
      <c r="D13" s="117">
        <f t="shared" si="0"/>
        <v>0.40909090909090912</v>
      </c>
      <c r="E13" s="108">
        <v>3</v>
      </c>
      <c r="F13" s="117">
        <f t="shared" si="1"/>
        <v>0.2</v>
      </c>
      <c r="G13" s="108">
        <v>3</v>
      </c>
      <c r="H13" s="117">
        <f t="shared" si="2"/>
        <v>0.27272727272727271</v>
      </c>
      <c r="I13" s="108">
        <v>5</v>
      </c>
      <c r="J13" s="117">
        <f t="shared" si="3"/>
        <v>0.23809523809523808</v>
      </c>
      <c r="K13" s="131">
        <f t="shared" si="4"/>
        <v>0.27997835497835499</v>
      </c>
    </row>
    <row r="14" spans="1:11" s="22" customFormat="1" ht="24.95" customHeight="1">
      <c r="A14" s="20">
        <v>9</v>
      </c>
      <c r="B14" s="25" t="s">
        <v>241</v>
      </c>
      <c r="C14" s="108">
        <v>9</v>
      </c>
      <c r="D14" s="117">
        <f t="shared" si="0"/>
        <v>0.40909090909090912</v>
      </c>
      <c r="E14" s="108">
        <v>5</v>
      </c>
      <c r="F14" s="117">
        <f t="shared" si="1"/>
        <v>0.33333333333333331</v>
      </c>
      <c r="G14" s="108">
        <v>7</v>
      </c>
      <c r="H14" s="117">
        <f t="shared" si="2"/>
        <v>0.63636363636363635</v>
      </c>
      <c r="I14" s="108">
        <v>12</v>
      </c>
      <c r="J14" s="117">
        <f t="shared" si="3"/>
        <v>0.5714285714285714</v>
      </c>
      <c r="K14" s="131">
        <f t="shared" si="4"/>
        <v>0.48755411255411257</v>
      </c>
    </row>
    <row r="15" spans="1:11" s="22" customFormat="1" ht="24.95" customHeight="1">
      <c r="A15" s="20">
        <v>10</v>
      </c>
      <c r="B15" s="25" t="s">
        <v>242</v>
      </c>
      <c r="C15" s="108">
        <v>15</v>
      </c>
      <c r="D15" s="117">
        <f t="shared" si="0"/>
        <v>0.68181818181818177</v>
      </c>
      <c r="E15" s="108">
        <v>11</v>
      </c>
      <c r="F15" s="117">
        <f t="shared" si="1"/>
        <v>0.73333333333333328</v>
      </c>
      <c r="G15" s="108">
        <v>9</v>
      </c>
      <c r="H15" s="117">
        <f t="shared" si="2"/>
        <v>0.81818181818181823</v>
      </c>
      <c r="I15" s="108">
        <v>13</v>
      </c>
      <c r="J15" s="117">
        <f t="shared" si="3"/>
        <v>0.61904761904761907</v>
      </c>
      <c r="K15" s="131">
        <f t="shared" si="4"/>
        <v>0.71309523809523812</v>
      </c>
    </row>
    <row r="16" spans="1:11" s="22" customFormat="1" ht="24.95" customHeight="1">
      <c r="A16" s="20">
        <v>11</v>
      </c>
      <c r="B16" s="25" t="s">
        <v>243</v>
      </c>
      <c r="C16" s="108">
        <v>11</v>
      </c>
      <c r="D16" s="117">
        <f t="shared" si="0"/>
        <v>0.5</v>
      </c>
      <c r="E16" s="108">
        <v>8</v>
      </c>
      <c r="F16" s="117">
        <f t="shared" si="1"/>
        <v>0.53333333333333333</v>
      </c>
      <c r="G16" s="108">
        <v>5</v>
      </c>
      <c r="H16" s="117">
        <f t="shared" si="2"/>
        <v>0.45454545454545453</v>
      </c>
      <c r="I16" s="108">
        <v>13</v>
      </c>
      <c r="J16" s="117">
        <f t="shared" si="3"/>
        <v>0.61904761904761907</v>
      </c>
      <c r="K16" s="131">
        <f t="shared" si="4"/>
        <v>0.52673160173160172</v>
      </c>
    </row>
    <row r="17" spans="1:11" s="22" customFormat="1" ht="24.95" customHeight="1">
      <c r="A17" s="20">
        <v>12</v>
      </c>
      <c r="B17" s="25" t="s">
        <v>244</v>
      </c>
      <c r="C17" s="108">
        <v>9</v>
      </c>
      <c r="D17" s="117">
        <f t="shared" si="0"/>
        <v>0.40909090909090912</v>
      </c>
      <c r="E17" s="108">
        <v>4</v>
      </c>
      <c r="F17" s="117">
        <f t="shared" si="1"/>
        <v>0.26666666666666666</v>
      </c>
      <c r="G17" s="108">
        <v>3</v>
      </c>
      <c r="H17" s="117">
        <f t="shared" si="2"/>
        <v>0.27272727272727271</v>
      </c>
      <c r="I17" s="108">
        <v>9</v>
      </c>
      <c r="J17" s="117">
        <f t="shared" si="3"/>
        <v>0.42857142857142855</v>
      </c>
      <c r="K17" s="131">
        <f t="shared" si="4"/>
        <v>0.34426406926406927</v>
      </c>
    </row>
    <row r="18" spans="1:11" s="22" customFormat="1" ht="24.95" customHeight="1">
      <c r="A18" s="20">
        <v>13</v>
      </c>
      <c r="B18" s="25" t="s">
        <v>245</v>
      </c>
      <c r="C18" s="108">
        <v>11</v>
      </c>
      <c r="D18" s="117">
        <f t="shared" si="0"/>
        <v>0.5</v>
      </c>
      <c r="E18" s="108">
        <v>7</v>
      </c>
      <c r="F18" s="117">
        <f t="shared" si="1"/>
        <v>0.46666666666666667</v>
      </c>
      <c r="G18" s="108">
        <v>3</v>
      </c>
      <c r="H18" s="117">
        <f t="shared" si="2"/>
        <v>0.27272727272727271</v>
      </c>
      <c r="I18" s="108">
        <v>11</v>
      </c>
      <c r="J18" s="117">
        <f t="shared" si="3"/>
        <v>0.52380952380952384</v>
      </c>
      <c r="K18" s="131">
        <f t="shared" si="4"/>
        <v>0.44080086580086575</v>
      </c>
    </row>
    <row r="19" spans="1:11" s="22" customFormat="1" ht="24.95" customHeight="1">
      <c r="A19" s="20">
        <v>14</v>
      </c>
      <c r="B19" s="25" t="s">
        <v>246</v>
      </c>
      <c r="C19" s="108">
        <v>9</v>
      </c>
      <c r="D19" s="117">
        <f t="shared" si="0"/>
        <v>0.40909090909090912</v>
      </c>
      <c r="E19" s="108">
        <v>3</v>
      </c>
      <c r="F19" s="117">
        <f t="shared" si="1"/>
        <v>0.2</v>
      </c>
      <c r="G19" s="108">
        <v>3</v>
      </c>
      <c r="H19" s="117">
        <f t="shared" si="2"/>
        <v>0.27272727272727271</v>
      </c>
      <c r="I19" s="108">
        <v>4</v>
      </c>
      <c r="J19" s="117">
        <f t="shared" si="3"/>
        <v>0.19047619047619047</v>
      </c>
      <c r="K19" s="131">
        <f t="shared" si="4"/>
        <v>0.26807359307359307</v>
      </c>
    </row>
    <row r="20" spans="1:11" s="22" customFormat="1" ht="24.95" customHeight="1">
      <c r="A20" s="20">
        <v>15</v>
      </c>
      <c r="B20" s="25" t="s">
        <v>247</v>
      </c>
      <c r="C20" s="108">
        <v>14</v>
      </c>
      <c r="D20" s="117">
        <f t="shared" si="0"/>
        <v>0.63636363636363635</v>
      </c>
      <c r="E20" s="108">
        <v>12</v>
      </c>
      <c r="F20" s="117">
        <f t="shared" si="1"/>
        <v>0.8</v>
      </c>
      <c r="G20" s="108">
        <v>5</v>
      </c>
      <c r="H20" s="117">
        <f t="shared" si="2"/>
        <v>0.45454545454545453</v>
      </c>
      <c r="I20" s="108">
        <v>14</v>
      </c>
      <c r="J20" s="117">
        <f t="shared" si="3"/>
        <v>0.66666666666666663</v>
      </c>
      <c r="K20" s="131">
        <f t="shared" si="4"/>
        <v>0.6393939393939394</v>
      </c>
    </row>
    <row r="21" spans="1:11" s="22" customFormat="1" ht="24.95" customHeight="1">
      <c r="A21" s="20">
        <v>16</v>
      </c>
      <c r="B21" s="25" t="s">
        <v>248</v>
      </c>
      <c r="C21" s="108">
        <v>18</v>
      </c>
      <c r="D21" s="117">
        <f t="shared" si="0"/>
        <v>0.81818181818181823</v>
      </c>
      <c r="E21" s="108">
        <v>11</v>
      </c>
      <c r="F21" s="117">
        <f t="shared" si="1"/>
        <v>0.73333333333333328</v>
      </c>
      <c r="G21" s="108">
        <v>6</v>
      </c>
      <c r="H21" s="117">
        <f t="shared" si="2"/>
        <v>0.54545454545454541</v>
      </c>
      <c r="I21" s="108">
        <v>13</v>
      </c>
      <c r="J21" s="117">
        <f t="shared" si="3"/>
        <v>0.61904761904761907</v>
      </c>
      <c r="K21" s="131">
        <f t="shared" si="4"/>
        <v>0.67900432900432894</v>
      </c>
    </row>
    <row r="22" spans="1:11" s="22" customFormat="1" ht="24.95" customHeight="1">
      <c r="A22" s="20">
        <v>17</v>
      </c>
      <c r="B22" s="25" t="s">
        <v>249</v>
      </c>
      <c r="C22" s="108">
        <v>11</v>
      </c>
      <c r="D22" s="117">
        <f t="shared" si="0"/>
        <v>0.5</v>
      </c>
      <c r="E22" s="108">
        <v>7</v>
      </c>
      <c r="F22" s="117">
        <f t="shared" si="1"/>
        <v>0.46666666666666667</v>
      </c>
      <c r="G22" s="108">
        <v>5</v>
      </c>
      <c r="H22" s="117">
        <f t="shared" si="2"/>
        <v>0.45454545454545453</v>
      </c>
      <c r="I22" s="108">
        <v>8</v>
      </c>
      <c r="J22" s="117">
        <f t="shared" si="3"/>
        <v>0.38095238095238093</v>
      </c>
      <c r="K22" s="131">
        <f t="shared" si="4"/>
        <v>0.45054112554112552</v>
      </c>
    </row>
    <row r="23" spans="1:11" s="22" customFormat="1" ht="24.95" customHeight="1">
      <c r="A23" s="20">
        <v>18</v>
      </c>
      <c r="B23" s="25" t="s">
        <v>250</v>
      </c>
      <c r="C23" s="108">
        <v>14</v>
      </c>
      <c r="D23" s="117">
        <f t="shared" si="0"/>
        <v>0.63636363636363635</v>
      </c>
      <c r="E23" s="108">
        <v>9</v>
      </c>
      <c r="F23" s="117">
        <f t="shared" si="1"/>
        <v>0.6</v>
      </c>
      <c r="G23" s="108">
        <v>5</v>
      </c>
      <c r="H23" s="117">
        <f t="shared" si="2"/>
        <v>0.45454545454545453</v>
      </c>
      <c r="I23" s="108">
        <v>12</v>
      </c>
      <c r="J23" s="117">
        <f t="shared" si="3"/>
        <v>0.5714285714285714</v>
      </c>
      <c r="K23" s="131">
        <f t="shared" si="4"/>
        <v>0.56558441558441563</v>
      </c>
    </row>
    <row r="24" spans="1:11" s="24" customFormat="1" ht="24.95" customHeight="1">
      <c r="A24" s="20">
        <v>19</v>
      </c>
      <c r="B24" s="25" t="s">
        <v>251</v>
      </c>
      <c r="C24" s="20">
        <v>15</v>
      </c>
      <c r="D24" s="117">
        <f t="shared" si="0"/>
        <v>0.68181818181818177</v>
      </c>
      <c r="E24" s="20">
        <v>9</v>
      </c>
      <c r="F24" s="117">
        <f t="shared" si="1"/>
        <v>0.6</v>
      </c>
      <c r="G24" s="20">
        <v>8</v>
      </c>
      <c r="H24" s="117">
        <f t="shared" si="2"/>
        <v>0.72727272727272729</v>
      </c>
      <c r="I24" s="20">
        <v>16</v>
      </c>
      <c r="J24" s="117">
        <f t="shared" si="3"/>
        <v>0.76190476190476186</v>
      </c>
      <c r="K24" s="131">
        <f t="shared" si="4"/>
        <v>0.69274891774891767</v>
      </c>
    </row>
    <row r="25" spans="1:11" s="22" customFormat="1" ht="24.95" customHeight="1">
      <c r="A25" s="20">
        <v>20</v>
      </c>
      <c r="B25" s="25" t="s">
        <v>252</v>
      </c>
      <c r="C25" s="108">
        <v>13</v>
      </c>
      <c r="D25" s="117">
        <f t="shared" si="0"/>
        <v>0.59090909090909094</v>
      </c>
      <c r="E25" s="108">
        <v>9</v>
      </c>
      <c r="F25" s="117">
        <f t="shared" si="1"/>
        <v>0.6</v>
      </c>
      <c r="G25" s="108">
        <v>7</v>
      </c>
      <c r="H25" s="117">
        <f t="shared" si="2"/>
        <v>0.63636363636363635</v>
      </c>
      <c r="I25" s="108">
        <v>11</v>
      </c>
      <c r="J25" s="117">
        <f t="shared" si="3"/>
        <v>0.52380952380952384</v>
      </c>
      <c r="K25" s="131">
        <f t="shared" si="4"/>
        <v>0.58777056277056272</v>
      </c>
    </row>
    <row r="26" spans="1:11" s="22" customFormat="1" ht="24.95" customHeight="1">
      <c r="A26" s="20">
        <v>21</v>
      </c>
      <c r="B26" s="25" t="s">
        <v>253</v>
      </c>
      <c r="C26" s="108">
        <v>14</v>
      </c>
      <c r="D26" s="117">
        <f t="shared" si="0"/>
        <v>0.63636363636363635</v>
      </c>
      <c r="E26" s="108">
        <v>9</v>
      </c>
      <c r="F26" s="117">
        <f t="shared" si="1"/>
        <v>0.6</v>
      </c>
      <c r="G26" s="108">
        <v>6</v>
      </c>
      <c r="H26" s="117">
        <f t="shared" si="2"/>
        <v>0.54545454545454541</v>
      </c>
      <c r="I26" s="108">
        <v>11</v>
      </c>
      <c r="J26" s="117">
        <f t="shared" si="3"/>
        <v>0.52380952380952384</v>
      </c>
      <c r="K26" s="131">
        <f t="shared" si="4"/>
        <v>0.57640692640692637</v>
      </c>
    </row>
    <row r="27" spans="1:11" s="22" customFormat="1" ht="24.95" customHeight="1">
      <c r="A27" s="20">
        <v>22</v>
      </c>
      <c r="B27" s="25" t="s">
        <v>254</v>
      </c>
      <c r="C27" s="108">
        <v>12</v>
      </c>
      <c r="D27" s="117">
        <f t="shared" si="0"/>
        <v>0.54545454545454541</v>
      </c>
      <c r="E27" s="108">
        <v>6</v>
      </c>
      <c r="F27" s="117">
        <f t="shared" si="1"/>
        <v>0.4</v>
      </c>
      <c r="G27" s="108">
        <v>5</v>
      </c>
      <c r="H27" s="117">
        <f t="shared" si="2"/>
        <v>0.45454545454545453</v>
      </c>
      <c r="I27" s="108">
        <v>10</v>
      </c>
      <c r="J27" s="117">
        <f t="shared" si="3"/>
        <v>0.47619047619047616</v>
      </c>
      <c r="K27" s="131">
        <f t="shared" si="4"/>
        <v>0.46904761904761905</v>
      </c>
    </row>
    <row r="28" spans="1:11" s="22" customFormat="1" ht="24.95" customHeight="1">
      <c r="A28" s="20">
        <v>23</v>
      </c>
      <c r="B28" s="25" t="s">
        <v>255</v>
      </c>
      <c r="C28" s="108">
        <v>16</v>
      </c>
      <c r="D28" s="117">
        <f t="shared" si="0"/>
        <v>0.72727272727272729</v>
      </c>
      <c r="E28" s="108">
        <v>9</v>
      </c>
      <c r="F28" s="117">
        <f t="shared" si="1"/>
        <v>0.6</v>
      </c>
      <c r="G28" s="108">
        <v>4</v>
      </c>
      <c r="H28" s="117">
        <f t="shared" si="2"/>
        <v>0.36363636363636365</v>
      </c>
      <c r="I28" s="108">
        <v>13</v>
      </c>
      <c r="J28" s="117">
        <f t="shared" si="3"/>
        <v>0.61904761904761907</v>
      </c>
      <c r="K28" s="131">
        <f t="shared" si="4"/>
        <v>0.5774891774891775</v>
      </c>
    </row>
    <row r="29" spans="1:11" s="22" customFormat="1" ht="24.95" customHeight="1">
      <c r="A29" s="20">
        <v>24</v>
      </c>
      <c r="B29" s="25" t="s">
        <v>256</v>
      </c>
      <c r="C29" s="108">
        <v>14</v>
      </c>
      <c r="D29" s="117">
        <f t="shared" si="0"/>
        <v>0.63636363636363635</v>
      </c>
      <c r="E29" s="108">
        <v>8</v>
      </c>
      <c r="F29" s="117">
        <f t="shared" si="1"/>
        <v>0.53333333333333333</v>
      </c>
      <c r="G29" s="108">
        <v>5</v>
      </c>
      <c r="H29" s="117">
        <f t="shared" si="2"/>
        <v>0.45454545454545453</v>
      </c>
      <c r="I29" s="108">
        <v>13</v>
      </c>
      <c r="J29" s="117">
        <f t="shared" si="3"/>
        <v>0.61904761904761907</v>
      </c>
      <c r="K29" s="131">
        <f t="shared" si="4"/>
        <v>0.56082251082251089</v>
      </c>
    </row>
    <row r="30" spans="1:11" s="22" customFormat="1" ht="24.95" customHeight="1">
      <c r="A30" s="20">
        <v>25</v>
      </c>
      <c r="B30" s="25" t="s">
        <v>257</v>
      </c>
      <c r="C30" s="108">
        <v>12</v>
      </c>
      <c r="D30" s="117">
        <f t="shared" si="0"/>
        <v>0.54545454545454541</v>
      </c>
      <c r="E30" s="108">
        <v>9</v>
      </c>
      <c r="F30" s="117">
        <f t="shared" si="1"/>
        <v>0.6</v>
      </c>
      <c r="G30" s="108">
        <v>8</v>
      </c>
      <c r="H30" s="117">
        <f t="shared" si="2"/>
        <v>0.72727272727272729</v>
      </c>
      <c r="I30" s="108">
        <v>12</v>
      </c>
      <c r="J30" s="117">
        <f t="shared" si="3"/>
        <v>0.5714285714285714</v>
      </c>
      <c r="K30" s="131">
        <f t="shared" si="4"/>
        <v>0.61103896103896105</v>
      </c>
    </row>
    <row r="31" spans="1:11" s="22" customFormat="1" ht="24.95" customHeight="1">
      <c r="A31" s="20">
        <v>26</v>
      </c>
      <c r="B31" s="25" t="s">
        <v>258</v>
      </c>
      <c r="C31" s="108">
        <v>13</v>
      </c>
      <c r="D31" s="117">
        <f t="shared" si="0"/>
        <v>0.59090909090909094</v>
      </c>
      <c r="E31" s="108">
        <v>9</v>
      </c>
      <c r="F31" s="117">
        <f t="shared" si="1"/>
        <v>0.6</v>
      </c>
      <c r="G31" s="108">
        <v>5</v>
      </c>
      <c r="H31" s="117">
        <f t="shared" si="2"/>
        <v>0.45454545454545453</v>
      </c>
      <c r="I31" s="108">
        <v>12</v>
      </c>
      <c r="J31" s="117">
        <f t="shared" si="3"/>
        <v>0.5714285714285714</v>
      </c>
      <c r="K31" s="131">
        <f t="shared" si="4"/>
        <v>0.55422077922077917</v>
      </c>
    </row>
    <row r="32" spans="1:11" s="22" customFormat="1" ht="24.95" customHeight="1">
      <c r="A32" s="20">
        <v>27</v>
      </c>
      <c r="B32" s="25" t="s">
        <v>267</v>
      </c>
      <c r="C32" s="108">
        <v>16</v>
      </c>
      <c r="D32" s="117">
        <f t="shared" si="0"/>
        <v>0.72727272727272729</v>
      </c>
      <c r="E32" s="108">
        <v>11</v>
      </c>
      <c r="F32" s="117">
        <f t="shared" si="1"/>
        <v>0.73333333333333328</v>
      </c>
      <c r="G32" s="108">
        <v>8</v>
      </c>
      <c r="H32" s="117">
        <f t="shared" si="2"/>
        <v>0.72727272727272729</v>
      </c>
      <c r="I32" s="108">
        <v>13</v>
      </c>
      <c r="J32" s="117">
        <f t="shared" si="3"/>
        <v>0.61904761904761907</v>
      </c>
      <c r="K32" s="131">
        <f t="shared" si="4"/>
        <v>0.70173160173160165</v>
      </c>
    </row>
    <row r="33" spans="1:11" s="22" customFormat="1" ht="24.95" customHeight="1">
      <c r="A33" s="20">
        <v>28</v>
      </c>
      <c r="B33" s="25" t="s">
        <v>268</v>
      </c>
      <c r="C33" s="108">
        <v>15</v>
      </c>
      <c r="D33" s="117">
        <f t="shared" si="0"/>
        <v>0.68181818181818177</v>
      </c>
      <c r="E33" s="108">
        <v>11</v>
      </c>
      <c r="F33" s="117">
        <f t="shared" si="1"/>
        <v>0.73333333333333328</v>
      </c>
      <c r="G33" s="108">
        <v>6</v>
      </c>
      <c r="H33" s="117">
        <f t="shared" si="2"/>
        <v>0.54545454545454541</v>
      </c>
      <c r="I33" s="108">
        <v>13</v>
      </c>
      <c r="J33" s="117">
        <f t="shared" si="3"/>
        <v>0.61904761904761907</v>
      </c>
      <c r="K33" s="131">
        <f t="shared" si="4"/>
        <v>0.64491341991341988</v>
      </c>
    </row>
    <row r="34" spans="1:11" s="22" customFormat="1" ht="24.95" customHeight="1">
      <c r="A34" s="20">
        <v>29</v>
      </c>
      <c r="B34" s="25" t="s">
        <v>398</v>
      </c>
      <c r="C34" s="108">
        <v>7</v>
      </c>
      <c r="D34" s="117">
        <f t="shared" si="0"/>
        <v>0.31818181818181818</v>
      </c>
      <c r="E34" s="108">
        <v>1</v>
      </c>
      <c r="F34" s="117">
        <f t="shared" si="1"/>
        <v>6.6666666666666666E-2</v>
      </c>
      <c r="G34" s="108">
        <v>2</v>
      </c>
      <c r="H34" s="117">
        <f t="shared" si="2"/>
        <v>0.18181818181818182</v>
      </c>
      <c r="I34" s="108">
        <v>4</v>
      </c>
      <c r="J34" s="117">
        <f t="shared" si="3"/>
        <v>0.19047619047619047</v>
      </c>
      <c r="K34" s="131">
        <f t="shared" si="4"/>
        <v>0.18928571428571428</v>
      </c>
    </row>
    <row r="35" spans="1:11" s="22" customFormat="1" ht="24.95" customHeight="1">
      <c r="A35" s="20">
        <v>30</v>
      </c>
      <c r="B35" s="25" t="s">
        <v>269</v>
      </c>
      <c r="C35" s="108">
        <v>12</v>
      </c>
      <c r="D35" s="117">
        <f t="shared" si="0"/>
        <v>0.54545454545454541</v>
      </c>
      <c r="E35" s="108">
        <v>9</v>
      </c>
      <c r="F35" s="117">
        <f t="shared" si="1"/>
        <v>0.6</v>
      </c>
      <c r="G35" s="108">
        <v>8</v>
      </c>
      <c r="H35" s="117">
        <f t="shared" si="2"/>
        <v>0.72727272727272729</v>
      </c>
      <c r="I35" s="108">
        <v>10</v>
      </c>
      <c r="J35" s="117">
        <f t="shared" si="3"/>
        <v>0.47619047619047616</v>
      </c>
      <c r="K35" s="131">
        <f t="shared" si="4"/>
        <v>0.58722943722943721</v>
      </c>
    </row>
    <row r="36" spans="1:11" s="22" customFormat="1" ht="24.95" customHeight="1">
      <c r="A36" s="20">
        <v>31</v>
      </c>
      <c r="B36" s="25" t="s">
        <v>270</v>
      </c>
      <c r="C36" s="108">
        <v>18</v>
      </c>
      <c r="D36" s="117">
        <f t="shared" si="0"/>
        <v>0.81818181818181823</v>
      </c>
      <c r="E36" s="108">
        <v>13</v>
      </c>
      <c r="F36" s="117">
        <f t="shared" si="1"/>
        <v>0.8666666666666667</v>
      </c>
      <c r="G36" s="108">
        <v>10</v>
      </c>
      <c r="H36" s="117">
        <f t="shared" si="2"/>
        <v>0.90909090909090906</v>
      </c>
      <c r="I36" s="108">
        <v>16</v>
      </c>
      <c r="J36" s="117">
        <f t="shared" si="3"/>
        <v>0.76190476190476186</v>
      </c>
      <c r="K36" s="131">
        <f t="shared" si="4"/>
        <v>0.83896103896103902</v>
      </c>
    </row>
    <row r="37" spans="1:11" s="22" customFormat="1" ht="24.95" customHeight="1">
      <c r="A37" s="20">
        <v>32</v>
      </c>
      <c r="B37" s="25" t="s">
        <v>271</v>
      </c>
      <c r="C37" s="108">
        <v>16</v>
      </c>
      <c r="D37" s="117">
        <f t="shared" si="0"/>
        <v>0.72727272727272729</v>
      </c>
      <c r="E37" s="108">
        <v>9</v>
      </c>
      <c r="F37" s="117">
        <f t="shared" si="1"/>
        <v>0.6</v>
      </c>
      <c r="G37" s="108">
        <v>8</v>
      </c>
      <c r="H37" s="117">
        <f t="shared" si="2"/>
        <v>0.72727272727272729</v>
      </c>
      <c r="I37" s="108">
        <v>10</v>
      </c>
      <c r="J37" s="117">
        <f t="shared" si="3"/>
        <v>0.47619047619047616</v>
      </c>
      <c r="K37" s="131">
        <f t="shared" si="4"/>
        <v>0.63268398268398274</v>
      </c>
    </row>
    <row r="38" spans="1:11" s="22" customFormat="1" ht="24.95" customHeight="1">
      <c r="A38" s="20">
        <v>33</v>
      </c>
      <c r="B38" s="25" t="s">
        <v>272</v>
      </c>
      <c r="C38" s="108">
        <v>15</v>
      </c>
      <c r="D38" s="117">
        <f t="shared" si="0"/>
        <v>0.68181818181818177</v>
      </c>
      <c r="E38" s="108">
        <v>6</v>
      </c>
      <c r="F38" s="117">
        <f t="shared" si="1"/>
        <v>0.4</v>
      </c>
      <c r="G38" s="108">
        <v>5</v>
      </c>
      <c r="H38" s="117">
        <f t="shared" si="2"/>
        <v>0.45454545454545453</v>
      </c>
      <c r="I38" s="108">
        <v>11</v>
      </c>
      <c r="J38" s="117">
        <f t="shared" si="3"/>
        <v>0.52380952380952384</v>
      </c>
      <c r="K38" s="131">
        <f t="shared" si="4"/>
        <v>0.51504329004329008</v>
      </c>
    </row>
    <row r="39" spans="1:11" s="22" customFormat="1" ht="24.95" customHeight="1">
      <c r="A39" s="20">
        <v>34</v>
      </c>
      <c r="B39" s="25" t="s">
        <v>273</v>
      </c>
      <c r="C39" s="108">
        <v>18</v>
      </c>
      <c r="D39" s="117">
        <f t="shared" si="0"/>
        <v>0.81818181818181823</v>
      </c>
      <c r="E39" s="108">
        <v>11</v>
      </c>
      <c r="F39" s="117">
        <f t="shared" si="1"/>
        <v>0.73333333333333328</v>
      </c>
      <c r="G39" s="108">
        <v>9</v>
      </c>
      <c r="H39" s="117">
        <f t="shared" si="2"/>
        <v>0.81818181818181823</v>
      </c>
      <c r="I39" s="108">
        <v>16</v>
      </c>
      <c r="J39" s="117">
        <f t="shared" si="3"/>
        <v>0.76190476190476186</v>
      </c>
      <c r="K39" s="131">
        <f t="shared" si="4"/>
        <v>0.78290043290043287</v>
      </c>
    </row>
    <row r="40" spans="1:11" s="22" customFormat="1" ht="24.95" customHeight="1">
      <c r="A40" s="20">
        <v>35</v>
      </c>
      <c r="B40" s="25" t="s">
        <v>274</v>
      </c>
      <c r="C40" s="108">
        <v>14</v>
      </c>
      <c r="D40" s="117">
        <f t="shared" si="0"/>
        <v>0.63636363636363635</v>
      </c>
      <c r="E40" s="108">
        <v>5</v>
      </c>
      <c r="F40" s="117">
        <f t="shared" si="1"/>
        <v>0.33333333333333331</v>
      </c>
      <c r="G40" s="108">
        <v>5</v>
      </c>
      <c r="H40" s="117">
        <f t="shared" si="2"/>
        <v>0.45454545454545453</v>
      </c>
      <c r="I40" s="108">
        <v>12</v>
      </c>
      <c r="J40" s="117">
        <f t="shared" si="3"/>
        <v>0.5714285714285714</v>
      </c>
      <c r="K40" s="131">
        <f t="shared" si="4"/>
        <v>0.49891774891774893</v>
      </c>
    </row>
    <row r="41" spans="1:11" s="22" customFormat="1" ht="24.95" customHeight="1">
      <c r="A41" s="20">
        <v>36</v>
      </c>
      <c r="B41" s="25" t="s">
        <v>275</v>
      </c>
      <c r="C41" s="108">
        <v>17</v>
      </c>
      <c r="D41" s="117">
        <f t="shared" si="0"/>
        <v>0.77272727272727271</v>
      </c>
      <c r="E41" s="108">
        <v>12</v>
      </c>
      <c r="F41" s="117">
        <f t="shared" si="1"/>
        <v>0.8</v>
      </c>
      <c r="G41" s="108">
        <v>10</v>
      </c>
      <c r="H41" s="117">
        <f t="shared" si="2"/>
        <v>0.90909090909090906</v>
      </c>
      <c r="I41" s="108">
        <v>17</v>
      </c>
      <c r="J41" s="117">
        <f t="shared" si="3"/>
        <v>0.80952380952380953</v>
      </c>
      <c r="K41" s="131">
        <f t="shared" si="4"/>
        <v>0.82283549783549792</v>
      </c>
    </row>
    <row r="42" spans="1:11" s="22" customFormat="1" ht="24.95" customHeight="1">
      <c r="A42" s="20">
        <v>37</v>
      </c>
      <c r="B42" s="25" t="s">
        <v>276</v>
      </c>
      <c r="C42" s="108">
        <v>13</v>
      </c>
      <c r="D42" s="117">
        <f t="shared" si="0"/>
        <v>0.59090909090909094</v>
      </c>
      <c r="E42" s="108">
        <v>8</v>
      </c>
      <c r="F42" s="117">
        <f t="shared" si="1"/>
        <v>0.53333333333333333</v>
      </c>
      <c r="G42" s="108">
        <v>6</v>
      </c>
      <c r="H42" s="117">
        <f t="shared" si="2"/>
        <v>0.54545454545454541</v>
      </c>
      <c r="I42" s="108">
        <v>9</v>
      </c>
      <c r="J42" s="117">
        <f t="shared" si="3"/>
        <v>0.42857142857142855</v>
      </c>
      <c r="K42" s="131">
        <f t="shared" si="4"/>
        <v>0.52456709956709957</v>
      </c>
    </row>
    <row r="43" spans="1:11" s="22" customFormat="1" ht="24.95" customHeight="1">
      <c r="A43" s="20">
        <v>38</v>
      </c>
      <c r="B43" s="25" t="s">
        <v>277</v>
      </c>
      <c r="C43" s="108">
        <v>15</v>
      </c>
      <c r="D43" s="117">
        <f t="shared" si="0"/>
        <v>0.68181818181818177</v>
      </c>
      <c r="E43" s="108">
        <v>12</v>
      </c>
      <c r="F43" s="117">
        <f t="shared" si="1"/>
        <v>0.8</v>
      </c>
      <c r="G43" s="108">
        <v>7</v>
      </c>
      <c r="H43" s="117">
        <f t="shared" si="2"/>
        <v>0.63636363636363635</v>
      </c>
      <c r="I43" s="108">
        <v>17</v>
      </c>
      <c r="J43" s="117">
        <f t="shared" si="3"/>
        <v>0.80952380952380953</v>
      </c>
      <c r="K43" s="131">
        <f t="shared" si="4"/>
        <v>0.73192640692640687</v>
      </c>
    </row>
    <row r="44" spans="1:11" s="22" customFormat="1" ht="24.95" customHeight="1">
      <c r="A44" s="20">
        <v>39</v>
      </c>
      <c r="B44" s="25" t="s">
        <v>278</v>
      </c>
      <c r="C44" s="108">
        <v>13</v>
      </c>
      <c r="D44" s="117">
        <f t="shared" si="0"/>
        <v>0.59090909090909094</v>
      </c>
      <c r="E44" s="108">
        <v>10</v>
      </c>
      <c r="F44" s="117">
        <f t="shared" si="1"/>
        <v>0.66666666666666663</v>
      </c>
      <c r="G44" s="108">
        <v>8</v>
      </c>
      <c r="H44" s="117">
        <f t="shared" si="2"/>
        <v>0.72727272727272729</v>
      </c>
      <c r="I44" s="108">
        <v>12</v>
      </c>
      <c r="J44" s="117">
        <f t="shared" si="3"/>
        <v>0.5714285714285714</v>
      </c>
      <c r="K44" s="131">
        <f t="shared" si="4"/>
        <v>0.63906926406926412</v>
      </c>
    </row>
    <row r="45" spans="1:11" s="22" customFormat="1" ht="24.95" customHeight="1">
      <c r="A45" s="20">
        <v>40</v>
      </c>
      <c r="B45" s="25" t="s">
        <v>279</v>
      </c>
      <c r="C45" s="108">
        <v>16</v>
      </c>
      <c r="D45" s="117">
        <f t="shared" si="0"/>
        <v>0.72727272727272729</v>
      </c>
      <c r="E45" s="108">
        <v>11</v>
      </c>
      <c r="F45" s="117">
        <f t="shared" si="1"/>
        <v>0.73333333333333328</v>
      </c>
      <c r="G45" s="108">
        <v>7</v>
      </c>
      <c r="H45" s="117">
        <f t="shared" si="2"/>
        <v>0.63636363636363635</v>
      </c>
      <c r="I45" s="108">
        <v>13</v>
      </c>
      <c r="J45" s="117">
        <f t="shared" si="3"/>
        <v>0.61904761904761907</v>
      </c>
      <c r="K45" s="131">
        <f t="shared" si="4"/>
        <v>0.67900432900432894</v>
      </c>
    </row>
    <row r="46" spans="1:11" s="22" customFormat="1" ht="24.95" customHeight="1">
      <c r="A46" s="20">
        <v>41</v>
      </c>
      <c r="B46" s="25" t="s">
        <v>280</v>
      </c>
      <c r="C46" s="108">
        <v>11</v>
      </c>
      <c r="D46" s="117">
        <f t="shared" si="0"/>
        <v>0.5</v>
      </c>
      <c r="E46" s="108">
        <v>6</v>
      </c>
      <c r="F46" s="117">
        <f t="shared" si="1"/>
        <v>0.4</v>
      </c>
      <c r="G46" s="108">
        <v>4</v>
      </c>
      <c r="H46" s="117">
        <f t="shared" si="2"/>
        <v>0.36363636363636365</v>
      </c>
      <c r="I46" s="108">
        <v>8</v>
      </c>
      <c r="J46" s="117">
        <f t="shared" si="3"/>
        <v>0.38095238095238093</v>
      </c>
      <c r="K46" s="131">
        <f t="shared" si="4"/>
        <v>0.41114718614718615</v>
      </c>
    </row>
    <row r="47" spans="1:11" s="22" customFormat="1" ht="24.95" customHeight="1">
      <c r="A47" s="20">
        <v>42</v>
      </c>
      <c r="B47" s="25" t="s">
        <v>281</v>
      </c>
      <c r="C47" s="108">
        <v>17</v>
      </c>
      <c r="D47" s="117">
        <f t="shared" si="0"/>
        <v>0.77272727272727271</v>
      </c>
      <c r="E47" s="108">
        <v>13</v>
      </c>
      <c r="F47" s="117">
        <f t="shared" si="1"/>
        <v>0.8666666666666667</v>
      </c>
      <c r="G47" s="108">
        <v>9</v>
      </c>
      <c r="H47" s="117">
        <f t="shared" si="2"/>
        <v>0.81818181818181823</v>
      </c>
      <c r="I47" s="108">
        <v>19</v>
      </c>
      <c r="J47" s="117">
        <f t="shared" si="3"/>
        <v>0.90476190476190477</v>
      </c>
      <c r="K47" s="131">
        <f t="shared" si="4"/>
        <v>0.84058441558441555</v>
      </c>
    </row>
    <row r="48" spans="1:11" s="22" customFormat="1" ht="24.95" customHeight="1">
      <c r="A48" s="20">
        <v>43</v>
      </c>
      <c r="B48" s="25" t="s">
        <v>284</v>
      </c>
      <c r="C48" s="108">
        <v>15</v>
      </c>
      <c r="D48" s="117">
        <f t="shared" si="0"/>
        <v>0.68181818181818177</v>
      </c>
      <c r="E48" s="108">
        <v>8</v>
      </c>
      <c r="F48" s="117">
        <f t="shared" si="1"/>
        <v>0.53333333333333333</v>
      </c>
      <c r="G48" s="108">
        <v>5</v>
      </c>
      <c r="H48" s="117">
        <f t="shared" si="2"/>
        <v>0.45454545454545453</v>
      </c>
      <c r="I48" s="108">
        <v>13</v>
      </c>
      <c r="J48" s="117">
        <f t="shared" si="3"/>
        <v>0.61904761904761907</v>
      </c>
      <c r="K48" s="131">
        <f t="shared" si="4"/>
        <v>0.57218614718614713</v>
      </c>
    </row>
    <row r="49" spans="1:11" s="22" customFormat="1" ht="24.95" customHeight="1">
      <c r="A49" s="20">
        <v>44</v>
      </c>
      <c r="B49" s="25" t="s">
        <v>285</v>
      </c>
      <c r="C49" s="108">
        <v>13</v>
      </c>
      <c r="D49" s="117">
        <f t="shared" si="0"/>
        <v>0.59090909090909094</v>
      </c>
      <c r="E49" s="108">
        <v>5</v>
      </c>
      <c r="F49" s="117">
        <f t="shared" si="1"/>
        <v>0.33333333333333331</v>
      </c>
      <c r="G49" s="108">
        <v>6</v>
      </c>
      <c r="H49" s="117">
        <f t="shared" si="2"/>
        <v>0.54545454545454541</v>
      </c>
      <c r="I49" s="108">
        <v>10</v>
      </c>
      <c r="J49" s="117">
        <f t="shared" si="3"/>
        <v>0.47619047619047616</v>
      </c>
      <c r="K49" s="131">
        <f t="shared" si="4"/>
        <v>0.4864718614718615</v>
      </c>
    </row>
    <row r="50" spans="1:11" s="22" customFormat="1" ht="24.95" customHeight="1">
      <c r="A50" s="20">
        <v>45</v>
      </c>
      <c r="B50" s="25" t="s">
        <v>286</v>
      </c>
      <c r="C50" s="108">
        <v>15</v>
      </c>
      <c r="D50" s="117">
        <f t="shared" si="0"/>
        <v>0.68181818181818177</v>
      </c>
      <c r="E50" s="108">
        <v>7</v>
      </c>
      <c r="F50" s="117">
        <f t="shared" si="1"/>
        <v>0.46666666666666667</v>
      </c>
      <c r="G50" s="108">
        <v>5</v>
      </c>
      <c r="H50" s="117">
        <f t="shared" si="2"/>
        <v>0.45454545454545453</v>
      </c>
      <c r="I50" s="108">
        <v>12</v>
      </c>
      <c r="J50" s="117">
        <f t="shared" si="3"/>
        <v>0.5714285714285714</v>
      </c>
      <c r="K50" s="131">
        <f t="shared" si="4"/>
        <v>0.54361471861471866</v>
      </c>
    </row>
    <row r="51" spans="1:11" s="22" customFormat="1" ht="24.95" customHeight="1">
      <c r="A51" s="20">
        <v>46</v>
      </c>
      <c r="B51" s="25" t="s">
        <v>287</v>
      </c>
      <c r="C51" s="108">
        <v>0</v>
      </c>
      <c r="D51" s="117">
        <f t="shared" si="0"/>
        <v>0</v>
      </c>
      <c r="E51" s="108">
        <v>3</v>
      </c>
      <c r="F51" s="117">
        <f t="shared" si="1"/>
        <v>0.2</v>
      </c>
      <c r="G51" s="108">
        <v>2</v>
      </c>
      <c r="H51" s="117">
        <f t="shared" si="2"/>
        <v>0.18181818181818182</v>
      </c>
      <c r="I51" s="108">
        <v>4</v>
      </c>
      <c r="J51" s="117">
        <f t="shared" si="3"/>
        <v>0.19047619047619047</v>
      </c>
      <c r="K51" s="131">
        <f t="shared" si="4"/>
        <v>0.14307359307359307</v>
      </c>
    </row>
    <row r="52" spans="1:11" s="22" customFormat="1" ht="24.95" customHeight="1">
      <c r="A52" s="20">
        <v>47</v>
      </c>
      <c r="B52" s="25" t="s">
        <v>288</v>
      </c>
      <c r="C52" s="108">
        <v>14</v>
      </c>
      <c r="D52" s="117">
        <f t="shared" si="0"/>
        <v>0.63636363636363635</v>
      </c>
      <c r="E52" s="108">
        <v>9</v>
      </c>
      <c r="F52" s="117">
        <f t="shared" si="1"/>
        <v>0.6</v>
      </c>
      <c r="G52" s="108">
        <v>8</v>
      </c>
      <c r="H52" s="117">
        <f t="shared" si="2"/>
        <v>0.72727272727272729</v>
      </c>
      <c r="I52" s="108">
        <v>11</v>
      </c>
      <c r="J52" s="117">
        <f t="shared" si="3"/>
        <v>0.52380952380952384</v>
      </c>
      <c r="K52" s="131">
        <f t="shared" si="4"/>
        <v>0.62186147186147189</v>
      </c>
    </row>
    <row r="53" spans="1:11" s="22" customFormat="1" ht="24.95" customHeight="1">
      <c r="A53" s="20">
        <v>48</v>
      </c>
      <c r="B53" s="25" t="s">
        <v>289</v>
      </c>
      <c r="C53" s="108">
        <v>16</v>
      </c>
      <c r="D53" s="117">
        <f t="shared" si="0"/>
        <v>0.72727272727272729</v>
      </c>
      <c r="E53" s="108">
        <v>11</v>
      </c>
      <c r="F53" s="117">
        <f t="shared" si="1"/>
        <v>0.73333333333333328</v>
      </c>
      <c r="G53" s="108">
        <v>9</v>
      </c>
      <c r="H53" s="117">
        <f t="shared" si="2"/>
        <v>0.81818181818181823</v>
      </c>
      <c r="I53" s="108">
        <v>12</v>
      </c>
      <c r="J53" s="117">
        <f t="shared" si="3"/>
        <v>0.5714285714285714</v>
      </c>
      <c r="K53" s="131">
        <f t="shared" si="4"/>
        <v>0.71255411255411261</v>
      </c>
    </row>
    <row r="54" spans="1:11" s="22" customFormat="1" ht="24.95" customHeight="1">
      <c r="A54" s="20">
        <v>49</v>
      </c>
      <c r="B54" s="25" t="s">
        <v>290</v>
      </c>
      <c r="C54" s="108">
        <v>11</v>
      </c>
      <c r="D54" s="117">
        <f t="shared" si="0"/>
        <v>0.5</v>
      </c>
      <c r="E54" s="108">
        <v>8</v>
      </c>
      <c r="F54" s="117">
        <f t="shared" si="1"/>
        <v>0.53333333333333333</v>
      </c>
      <c r="G54" s="108">
        <v>6</v>
      </c>
      <c r="H54" s="117">
        <f t="shared" si="2"/>
        <v>0.54545454545454541</v>
      </c>
      <c r="I54" s="108">
        <v>7</v>
      </c>
      <c r="J54" s="117">
        <f t="shared" si="3"/>
        <v>0.33333333333333331</v>
      </c>
      <c r="K54" s="131">
        <f t="shared" si="4"/>
        <v>0.47803030303030297</v>
      </c>
    </row>
    <row r="55" spans="1:11" s="22" customFormat="1" ht="24.95" customHeight="1">
      <c r="A55" s="20">
        <v>50</v>
      </c>
      <c r="B55" s="25" t="s">
        <v>291</v>
      </c>
      <c r="C55" s="108">
        <v>1</v>
      </c>
      <c r="D55" s="117">
        <f t="shared" si="0"/>
        <v>4.5454545454545456E-2</v>
      </c>
      <c r="E55" s="108">
        <v>1</v>
      </c>
      <c r="F55" s="117">
        <f t="shared" si="1"/>
        <v>6.6666666666666666E-2</v>
      </c>
      <c r="G55" s="108">
        <v>0</v>
      </c>
      <c r="H55" s="117">
        <f t="shared" si="2"/>
        <v>0</v>
      </c>
      <c r="I55" s="108">
        <v>2</v>
      </c>
      <c r="J55" s="117">
        <f t="shared" si="3"/>
        <v>9.5238095238095233E-2</v>
      </c>
      <c r="K55" s="131">
        <f t="shared" si="4"/>
        <v>5.1839826839826839E-2</v>
      </c>
    </row>
    <row r="56" spans="1:11" s="22" customFormat="1" ht="24.95" customHeight="1">
      <c r="A56" s="20">
        <v>51</v>
      </c>
      <c r="B56" s="25" t="s">
        <v>259</v>
      </c>
      <c r="C56" s="108">
        <v>16</v>
      </c>
      <c r="D56" s="117">
        <f t="shared" si="0"/>
        <v>0.72727272727272729</v>
      </c>
      <c r="E56" s="108">
        <v>11</v>
      </c>
      <c r="F56" s="117">
        <f t="shared" si="1"/>
        <v>0.73333333333333328</v>
      </c>
      <c r="G56" s="108">
        <v>9</v>
      </c>
      <c r="H56" s="117">
        <f t="shared" si="2"/>
        <v>0.81818181818181823</v>
      </c>
      <c r="I56" s="108">
        <v>10</v>
      </c>
      <c r="J56" s="117">
        <f t="shared" si="3"/>
        <v>0.47619047619047616</v>
      </c>
      <c r="K56" s="131">
        <f t="shared" si="4"/>
        <v>0.68874458874458877</v>
      </c>
    </row>
    <row r="57" spans="1:11" s="22" customFormat="1" ht="24.95" customHeight="1">
      <c r="A57" s="20">
        <v>52</v>
      </c>
      <c r="B57" s="25" t="s">
        <v>260</v>
      </c>
      <c r="C57" s="108">
        <v>16</v>
      </c>
      <c r="D57" s="117">
        <f t="shared" si="0"/>
        <v>0.72727272727272729</v>
      </c>
      <c r="E57" s="108">
        <v>9</v>
      </c>
      <c r="F57" s="117">
        <f t="shared" si="1"/>
        <v>0.6</v>
      </c>
      <c r="G57" s="108">
        <v>7</v>
      </c>
      <c r="H57" s="117">
        <f t="shared" si="2"/>
        <v>0.63636363636363635</v>
      </c>
      <c r="I57" s="108">
        <v>10</v>
      </c>
      <c r="J57" s="117">
        <f t="shared" si="3"/>
        <v>0.47619047619047616</v>
      </c>
      <c r="K57" s="131">
        <f t="shared" si="4"/>
        <v>0.60995670995670992</v>
      </c>
    </row>
    <row r="58" spans="1:11" s="22" customFormat="1" ht="24.95" customHeight="1">
      <c r="A58" s="20">
        <v>53</v>
      </c>
      <c r="B58" s="25" t="s">
        <v>261</v>
      </c>
      <c r="C58" s="108">
        <v>15</v>
      </c>
      <c r="D58" s="117">
        <f t="shared" si="0"/>
        <v>0.68181818181818177</v>
      </c>
      <c r="E58" s="108">
        <v>10</v>
      </c>
      <c r="F58" s="117">
        <f t="shared" si="1"/>
        <v>0.66666666666666663</v>
      </c>
      <c r="G58" s="108">
        <v>8</v>
      </c>
      <c r="H58" s="117">
        <f t="shared" si="2"/>
        <v>0.72727272727272729</v>
      </c>
      <c r="I58" s="108">
        <v>14</v>
      </c>
      <c r="J58" s="117">
        <f t="shared" si="3"/>
        <v>0.66666666666666663</v>
      </c>
      <c r="K58" s="131">
        <f t="shared" si="4"/>
        <v>0.68560606060606055</v>
      </c>
    </row>
    <row r="59" spans="1:11" s="22" customFormat="1" ht="24.95" customHeight="1">
      <c r="A59" s="20">
        <v>54</v>
      </c>
      <c r="B59" s="25" t="s">
        <v>262</v>
      </c>
      <c r="C59" s="108">
        <v>14</v>
      </c>
      <c r="D59" s="117">
        <f t="shared" si="0"/>
        <v>0.63636363636363635</v>
      </c>
      <c r="E59" s="108">
        <v>4</v>
      </c>
      <c r="F59" s="117">
        <f t="shared" si="1"/>
        <v>0.26666666666666666</v>
      </c>
      <c r="G59" s="108">
        <v>5</v>
      </c>
      <c r="H59" s="117">
        <f t="shared" si="2"/>
        <v>0.45454545454545453</v>
      </c>
      <c r="I59" s="108">
        <v>4</v>
      </c>
      <c r="J59" s="117">
        <f t="shared" si="3"/>
        <v>0.19047619047619047</v>
      </c>
      <c r="K59" s="131">
        <f t="shared" si="4"/>
        <v>0.38701298701298703</v>
      </c>
    </row>
    <row r="60" spans="1:11" s="22" customFormat="1" ht="24.95" customHeight="1">
      <c r="A60" s="20">
        <v>55</v>
      </c>
      <c r="B60" s="25" t="s">
        <v>292</v>
      </c>
      <c r="C60" s="108">
        <v>13</v>
      </c>
      <c r="D60" s="117">
        <f t="shared" si="0"/>
        <v>0.59090909090909094</v>
      </c>
      <c r="E60" s="108">
        <v>6</v>
      </c>
      <c r="F60" s="117">
        <f t="shared" si="1"/>
        <v>0.4</v>
      </c>
      <c r="G60" s="108">
        <v>5</v>
      </c>
      <c r="H60" s="117">
        <f t="shared" si="2"/>
        <v>0.45454545454545453</v>
      </c>
      <c r="I60" s="108">
        <v>8</v>
      </c>
      <c r="J60" s="117">
        <f t="shared" si="3"/>
        <v>0.38095238095238093</v>
      </c>
      <c r="K60" s="131">
        <f t="shared" si="4"/>
        <v>0.45660173160173162</v>
      </c>
    </row>
    <row r="61" spans="1:11" s="22" customFormat="1" ht="24.95" customHeight="1">
      <c r="A61" s="20">
        <v>56</v>
      </c>
      <c r="B61" s="25" t="s">
        <v>263</v>
      </c>
      <c r="C61" s="108">
        <v>16</v>
      </c>
      <c r="D61" s="117">
        <f t="shared" si="0"/>
        <v>0.72727272727272729</v>
      </c>
      <c r="E61" s="108">
        <v>10</v>
      </c>
      <c r="F61" s="117">
        <f t="shared" si="1"/>
        <v>0.66666666666666663</v>
      </c>
      <c r="G61" s="108">
        <v>8</v>
      </c>
      <c r="H61" s="117">
        <f t="shared" si="2"/>
        <v>0.72727272727272729</v>
      </c>
      <c r="I61" s="108">
        <v>14</v>
      </c>
      <c r="J61" s="117">
        <f t="shared" si="3"/>
        <v>0.66666666666666663</v>
      </c>
      <c r="K61" s="131">
        <f t="shared" si="4"/>
        <v>0.69696969696969691</v>
      </c>
    </row>
    <row r="62" spans="1:11" s="22" customFormat="1" ht="24.95" customHeight="1">
      <c r="A62" s="20">
        <v>57</v>
      </c>
      <c r="B62" s="25" t="s">
        <v>264</v>
      </c>
      <c r="C62" s="108">
        <v>15</v>
      </c>
      <c r="D62" s="117">
        <f t="shared" si="0"/>
        <v>0.68181818181818177</v>
      </c>
      <c r="E62" s="108">
        <v>9</v>
      </c>
      <c r="F62" s="117">
        <f t="shared" si="1"/>
        <v>0.6</v>
      </c>
      <c r="G62" s="108">
        <v>9</v>
      </c>
      <c r="H62" s="117">
        <f t="shared" si="2"/>
        <v>0.81818181818181823</v>
      </c>
      <c r="I62" s="108">
        <v>14</v>
      </c>
      <c r="J62" s="117">
        <f t="shared" si="3"/>
        <v>0.66666666666666663</v>
      </c>
      <c r="K62" s="131">
        <f t="shared" si="4"/>
        <v>0.69166666666666665</v>
      </c>
    </row>
    <row r="63" spans="1:11" s="22" customFormat="1" ht="24.95" customHeight="1">
      <c r="A63" s="20">
        <v>58</v>
      </c>
      <c r="B63" s="25" t="s">
        <v>293</v>
      </c>
      <c r="C63" s="108">
        <v>11</v>
      </c>
      <c r="D63" s="117">
        <f t="shared" si="0"/>
        <v>0.5</v>
      </c>
      <c r="E63" s="108">
        <v>5</v>
      </c>
      <c r="F63" s="117">
        <f t="shared" si="1"/>
        <v>0.33333333333333331</v>
      </c>
      <c r="G63" s="108">
        <v>5</v>
      </c>
      <c r="H63" s="117">
        <f t="shared" si="2"/>
        <v>0.45454545454545453</v>
      </c>
      <c r="I63" s="108">
        <v>9</v>
      </c>
      <c r="J63" s="117">
        <f t="shared" si="3"/>
        <v>0.42857142857142855</v>
      </c>
      <c r="K63" s="131">
        <f t="shared" si="4"/>
        <v>0.42911255411255411</v>
      </c>
    </row>
    <row r="64" spans="1:11" s="22" customFormat="1" ht="24.95" customHeight="1">
      <c r="A64" s="20">
        <v>59</v>
      </c>
      <c r="B64" s="25" t="s">
        <v>294</v>
      </c>
      <c r="C64" s="108">
        <v>13</v>
      </c>
      <c r="D64" s="117">
        <f t="shared" si="0"/>
        <v>0.59090909090909094</v>
      </c>
      <c r="E64" s="108">
        <v>5</v>
      </c>
      <c r="F64" s="117">
        <f t="shared" si="1"/>
        <v>0.33333333333333331</v>
      </c>
      <c r="G64" s="108">
        <v>3</v>
      </c>
      <c r="H64" s="117">
        <f t="shared" si="2"/>
        <v>0.27272727272727271</v>
      </c>
      <c r="I64" s="108">
        <v>10</v>
      </c>
      <c r="J64" s="117">
        <f t="shared" si="3"/>
        <v>0.47619047619047616</v>
      </c>
      <c r="K64" s="131">
        <f t="shared" si="4"/>
        <v>0.41829004329004327</v>
      </c>
    </row>
    <row r="65" spans="1:11" s="22" customFormat="1" ht="24.95" customHeight="1">
      <c r="A65" s="20">
        <v>60</v>
      </c>
      <c r="B65" s="25" t="s">
        <v>295</v>
      </c>
      <c r="C65" s="108">
        <v>22</v>
      </c>
      <c r="D65" s="117">
        <f t="shared" si="0"/>
        <v>1</v>
      </c>
      <c r="E65" s="108">
        <v>13</v>
      </c>
      <c r="F65" s="117">
        <f t="shared" si="1"/>
        <v>0.8666666666666667</v>
      </c>
      <c r="G65" s="108">
        <v>11</v>
      </c>
      <c r="H65" s="117">
        <f t="shared" si="2"/>
        <v>1</v>
      </c>
      <c r="I65" s="108">
        <v>20</v>
      </c>
      <c r="J65" s="117">
        <f t="shared" si="3"/>
        <v>0.95238095238095233</v>
      </c>
      <c r="K65" s="131">
        <f t="shared" si="4"/>
        <v>0.9547619047619047</v>
      </c>
    </row>
    <row r="66" spans="1:11" s="22" customFormat="1" ht="24.95" customHeight="1">
      <c r="A66" s="20">
        <v>61</v>
      </c>
      <c r="B66" s="25" t="s">
        <v>265</v>
      </c>
      <c r="C66" s="108">
        <v>16</v>
      </c>
      <c r="D66" s="117">
        <f t="shared" si="0"/>
        <v>0.72727272727272729</v>
      </c>
      <c r="E66" s="108">
        <v>10</v>
      </c>
      <c r="F66" s="117">
        <f t="shared" si="1"/>
        <v>0.66666666666666663</v>
      </c>
      <c r="G66" s="108">
        <v>10</v>
      </c>
      <c r="H66" s="117">
        <f t="shared" si="2"/>
        <v>0.90909090909090906</v>
      </c>
      <c r="I66" s="108">
        <v>15</v>
      </c>
      <c r="J66" s="117">
        <f t="shared" si="3"/>
        <v>0.7142857142857143</v>
      </c>
      <c r="K66" s="131">
        <f t="shared" si="4"/>
        <v>0.7543290043290044</v>
      </c>
    </row>
    <row r="67" spans="1:11" s="22" customFormat="1" ht="24.95" customHeight="1">
      <c r="A67" s="20">
        <v>62</v>
      </c>
      <c r="B67" s="21" t="s">
        <v>397</v>
      </c>
      <c r="C67" s="108">
        <v>17</v>
      </c>
      <c r="D67" s="117">
        <f t="shared" si="0"/>
        <v>0.77272727272727271</v>
      </c>
      <c r="E67" s="108">
        <v>11</v>
      </c>
      <c r="F67" s="117">
        <f t="shared" si="1"/>
        <v>0.73333333333333328</v>
      </c>
      <c r="G67" s="108">
        <v>10</v>
      </c>
      <c r="H67" s="117">
        <f t="shared" si="2"/>
        <v>0.90909090909090906</v>
      </c>
      <c r="I67" s="108">
        <v>14</v>
      </c>
      <c r="J67" s="117">
        <f t="shared" si="3"/>
        <v>0.66666666666666663</v>
      </c>
      <c r="K67" s="131">
        <f t="shared" si="4"/>
        <v>0.77045454545454539</v>
      </c>
    </row>
    <row r="68" spans="1:11" s="22" customFormat="1" ht="24.95" customHeight="1">
      <c r="A68" s="20">
        <v>63</v>
      </c>
      <c r="B68" s="25" t="s">
        <v>399</v>
      </c>
      <c r="C68" s="108">
        <v>15</v>
      </c>
      <c r="D68" s="117">
        <f t="shared" si="0"/>
        <v>0.68181818181818177</v>
      </c>
      <c r="E68" s="108">
        <v>11</v>
      </c>
      <c r="F68" s="117">
        <f t="shared" si="1"/>
        <v>0.73333333333333328</v>
      </c>
      <c r="G68" s="108">
        <v>8</v>
      </c>
      <c r="H68" s="117">
        <f t="shared" si="2"/>
        <v>0.72727272727272729</v>
      </c>
      <c r="I68" s="108">
        <v>13</v>
      </c>
      <c r="J68" s="117">
        <f t="shared" si="3"/>
        <v>0.61904761904761907</v>
      </c>
      <c r="K68" s="131">
        <f t="shared" si="4"/>
        <v>0.69036796536796541</v>
      </c>
    </row>
    <row r="69" spans="1:11" s="22" customFormat="1" ht="24.95" customHeight="1">
      <c r="A69" s="20">
        <v>64</v>
      </c>
      <c r="B69" s="25" t="s">
        <v>400</v>
      </c>
      <c r="C69" s="108">
        <v>14</v>
      </c>
      <c r="D69" s="117">
        <f t="shared" si="0"/>
        <v>0.63636363636363635</v>
      </c>
      <c r="E69" s="108">
        <v>9</v>
      </c>
      <c r="F69" s="117">
        <f t="shared" si="1"/>
        <v>0.6</v>
      </c>
      <c r="G69" s="108">
        <v>7</v>
      </c>
      <c r="H69" s="117">
        <f t="shared" si="2"/>
        <v>0.63636363636363635</v>
      </c>
      <c r="I69" s="108">
        <v>10</v>
      </c>
      <c r="J69" s="117">
        <f t="shared" si="3"/>
        <v>0.47619047619047616</v>
      </c>
      <c r="K69" s="131">
        <f t="shared" si="4"/>
        <v>0.58722943722943721</v>
      </c>
    </row>
    <row r="70" spans="1:11" s="22" customFormat="1" ht="24.95" customHeight="1">
      <c r="A70" s="20">
        <v>65</v>
      </c>
      <c r="B70" s="21" t="s">
        <v>453</v>
      </c>
      <c r="C70" s="108">
        <v>15</v>
      </c>
      <c r="D70" s="117">
        <f t="shared" si="0"/>
        <v>0.68181818181818177</v>
      </c>
      <c r="E70" s="108">
        <v>9</v>
      </c>
      <c r="F70" s="117">
        <f t="shared" si="1"/>
        <v>0.6</v>
      </c>
      <c r="G70" s="108">
        <v>6</v>
      </c>
      <c r="H70" s="117">
        <f t="shared" si="2"/>
        <v>0.54545454545454541</v>
      </c>
      <c r="I70" s="108">
        <v>12</v>
      </c>
      <c r="J70" s="117">
        <f t="shared" si="3"/>
        <v>0.5714285714285714</v>
      </c>
      <c r="K70" s="131">
        <f t="shared" si="4"/>
        <v>0.59967532467532458</v>
      </c>
    </row>
    <row r="71" spans="1:11" s="22" customFormat="1" ht="24.95" customHeight="1">
      <c r="A71" s="20">
        <v>66</v>
      </c>
      <c r="B71" s="25" t="s">
        <v>283</v>
      </c>
      <c r="C71" s="108">
        <v>17</v>
      </c>
      <c r="D71" s="117">
        <f t="shared" ref="D71:D78" si="5">C71/22</f>
        <v>0.77272727272727271</v>
      </c>
      <c r="E71" s="108">
        <v>11</v>
      </c>
      <c r="F71" s="117">
        <f t="shared" ref="F71:F78" si="6">E71/15</f>
        <v>0.73333333333333328</v>
      </c>
      <c r="G71" s="108">
        <v>8</v>
      </c>
      <c r="H71" s="117">
        <f t="shared" ref="H71:H78" si="7">G71/11</f>
        <v>0.72727272727272729</v>
      </c>
      <c r="I71" s="108">
        <v>12</v>
      </c>
      <c r="J71" s="117">
        <f t="shared" ref="J71:J78" si="8">I71/21</f>
        <v>0.5714285714285714</v>
      </c>
      <c r="K71" s="131">
        <f t="shared" ref="K71:K78" si="9">(D71+F71+H71+J71)/4</f>
        <v>0.70119047619047614</v>
      </c>
    </row>
    <row r="72" spans="1:11" s="22" customFormat="1" ht="24.95" customHeight="1">
      <c r="A72" s="20">
        <v>67</v>
      </c>
      <c r="B72" s="25" t="s">
        <v>266</v>
      </c>
      <c r="C72" s="108">
        <v>8</v>
      </c>
      <c r="D72" s="117">
        <f t="shared" si="5"/>
        <v>0.36363636363636365</v>
      </c>
      <c r="E72" s="108">
        <v>6</v>
      </c>
      <c r="F72" s="117">
        <f t="shared" si="6"/>
        <v>0.4</v>
      </c>
      <c r="G72" s="108">
        <v>4</v>
      </c>
      <c r="H72" s="117">
        <f t="shared" si="7"/>
        <v>0.36363636363636365</v>
      </c>
      <c r="I72" s="108">
        <v>1</v>
      </c>
      <c r="J72" s="117">
        <f t="shared" si="8"/>
        <v>4.7619047619047616E-2</v>
      </c>
      <c r="K72" s="131">
        <f t="shared" si="9"/>
        <v>0.29372294372294377</v>
      </c>
    </row>
    <row r="73" spans="1:11" s="22" customFormat="1" ht="24.95" customHeight="1">
      <c r="A73" s="20">
        <v>68</v>
      </c>
      <c r="B73" s="25" t="s">
        <v>282</v>
      </c>
      <c r="C73" s="108">
        <v>16</v>
      </c>
      <c r="D73" s="117">
        <f t="shared" si="5"/>
        <v>0.72727272727272729</v>
      </c>
      <c r="E73" s="108">
        <v>11</v>
      </c>
      <c r="F73" s="117">
        <f t="shared" si="6"/>
        <v>0.73333333333333328</v>
      </c>
      <c r="G73" s="108">
        <v>8</v>
      </c>
      <c r="H73" s="117">
        <f t="shared" si="7"/>
        <v>0.72727272727272729</v>
      </c>
      <c r="I73" s="108">
        <v>13</v>
      </c>
      <c r="J73" s="117">
        <f t="shared" si="8"/>
        <v>0.61904761904761907</v>
      </c>
      <c r="K73" s="131">
        <f t="shared" si="9"/>
        <v>0.70173160173160165</v>
      </c>
    </row>
    <row r="74" spans="1:11" s="22" customFormat="1" ht="24.95" customHeight="1">
      <c r="A74" s="20">
        <v>69</v>
      </c>
      <c r="B74" s="25" t="s">
        <v>456</v>
      </c>
      <c r="C74" s="108">
        <v>14</v>
      </c>
      <c r="D74" s="117">
        <f t="shared" si="5"/>
        <v>0.63636363636363635</v>
      </c>
      <c r="E74" s="108">
        <v>8</v>
      </c>
      <c r="F74" s="117">
        <f t="shared" si="6"/>
        <v>0.53333333333333333</v>
      </c>
      <c r="G74" s="108">
        <v>6</v>
      </c>
      <c r="H74" s="117">
        <f t="shared" si="7"/>
        <v>0.54545454545454541</v>
      </c>
      <c r="I74" s="108">
        <v>12</v>
      </c>
      <c r="J74" s="117">
        <f t="shared" si="8"/>
        <v>0.5714285714285714</v>
      </c>
      <c r="K74" s="131">
        <f t="shared" si="9"/>
        <v>0.57164502164502162</v>
      </c>
    </row>
    <row r="75" spans="1:11" s="22" customFormat="1" ht="24.95" customHeight="1">
      <c r="A75" s="20">
        <v>70</v>
      </c>
      <c r="B75" s="25" t="s">
        <v>963</v>
      </c>
      <c r="C75" s="108">
        <v>15</v>
      </c>
      <c r="D75" s="117">
        <f t="shared" si="5"/>
        <v>0.68181818181818177</v>
      </c>
      <c r="E75" s="108">
        <v>12</v>
      </c>
      <c r="F75" s="117">
        <f t="shared" si="6"/>
        <v>0.8</v>
      </c>
      <c r="G75" s="108">
        <v>7</v>
      </c>
      <c r="H75" s="117">
        <f t="shared" si="7"/>
        <v>0.63636363636363635</v>
      </c>
      <c r="I75" s="108">
        <v>10</v>
      </c>
      <c r="J75" s="117">
        <f t="shared" si="8"/>
        <v>0.47619047619047616</v>
      </c>
      <c r="K75" s="131">
        <f t="shared" si="9"/>
        <v>0.64859307359307361</v>
      </c>
    </row>
    <row r="76" spans="1:11" s="22" customFormat="1" ht="24.95" customHeight="1">
      <c r="A76" s="20">
        <v>71</v>
      </c>
      <c r="B76" s="25" t="s">
        <v>742</v>
      </c>
      <c r="C76" s="108">
        <v>14</v>
      </c>
      <c r="D76" s="117">
        <f t="shared" si="5"/>
        <v>0.63636363636363635</v>
      </c>
      <c r="E76" s="108">
        <v>7</v>
      </c>
      <c r="F76" s="117">
        <f t="shared" si="6"/>
        <v>0.46666666666666667</v>
      </c>
      <c r="G76" s="108">
        <v>7</v>
      </c>
      <c r="H76" s="117">
        <f t="shared" si="7"/>
        <v>0.63636363636363635</v>
      </c>
      <c r="I76" s="108">
        <v>11</v>
      </c>
      <c r="J76" s="117">
        <f t="shared" si="8"/>
        <v>0.52380952380952384</v>
      </c>
      <c r="K76" s="131">
        <f t="shared" si="9"/>
        <v>0.56580086580086575</v>
      </c>
    </row>
    <row r="77" spans="1:11" s="22" customFormat="1" ht="24.95" customHeight="1">
      <c r="A77" s="20">
        <v>72</v>
      </c>
      <c r="B77" s="65" t="s">
        <v>1002</v>
      </c>
      <c r="C77" s="108">
        <v>12</v>
      </c>
      <c r="D77" s="117">
        <f t="shared" si="5"/>
        <v>0.54545454545454541</v>
      </c>
      <c r="E77" s="108">
        <v>7</v>
      </c>
      <c r="F77" s="117">
        <f t="shared" si="6"/>
        <v>0.46666666666666667</v>
      </c>
      <c r="G77" s="108">
        <v>4</v>
      </c>
      <c r="H77" s="117">
        <f t="shared" si="7"/>
        <v>0.36363636363636365</v>
      </c>
      <c r="I77" s="108">
        <v>6</v>
      </c>
      <c r="J77" s="117">
        <f t="shared" si="8"/>
        <v>0.2857142857142857</v>
      </c>
      <c r="K77" s="131">
        <f t="shared" si="9"/>
        <v>0.41536796536796539</v>
      </c>
    </row>
    <row r="78" spans="1:11" ht="24.95" customHeight="1">
      <c r="A78" s="20">
        <v>73</v>
      </c>
      <c r="B78" s="25" t="s">
        <v>1003</v>
      </c>
      <c r="C78" s="3">
        <v>9</v>
      </c>
      <c r="D78" s="117">
        <f t="shared" si="5"/>
        <v>0.40909090909090912</v>
      </c>
      <c r="E78" s="3">
        <v>7</v>
      </c>
      <c r="F78" s="117">
        <f t="shared" si="6"/>
        <v>0.46666666666666667</v>
      </c>
      <c r="G78" s="3">
        <v>5</v>
      </c>
      <c r="H78" s="117">
        <f t="shared" si="7"/>
        <v>0.45454545454545453</v>
      </c>
      <c r="I78" s="3">
        <v>10</v>
      </c>
      <c r="J78" s="117">
        <f t="shared" si="8"/>
        <v>0.47619047619047616</v>
      </c>
      <c r="K78" s="131">
        <f t="shared" si="9"/>
        <v>0.45162337662337659</v>
      </c>
    </row>
    <row r="79" spans="1:11" ht="24.95" customHeight="1">
      <c r="A79" s="62"/>
      <c r="B79" s="49"/>
      <c r="C79" s="66"/>
    </row>
    <row r="80" spans="1:11" ht="24.95" customHeight="1">
      <c r="A80" s="63"/>
      <c r="B80" s="57"/>
      <c r="C80" s="58"/>
    </row>
    <row r="81" spans="1:3" ht="24.95" customHeight="1">
      <c r="A81" s="63"/>
      <c r="B81" s="67"/>
      <c r="C81" s="58"/>
    </row>
    <row r="82" spans="1:3" ht="24.95" customHeight="1">
      <c r="A82" s="63"/>
      <c r="B82" s="67"/>
      <c r="C82" s="58"/>
    </row>
    <row r="83" spans="1:3" ht="24.95" customHeight="1">
      <c r="A83" s="63"/>
      <c r="B83" s="57"/>
      <c r="C83" s="58"/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0"/>
  <sheetViews>
    <sheetView topLeftCell="A28" workbookViewId="0">
      <selection activeCell="A39" sqref="A39:XFD39"/>
    </sheetView>
  </sheetViews>
  <sheetFormatPr defaultRowHeight="24.95" customHeight="1"/>
  <cols>
    <col min="1" max="1" width="9.140625" style="9"/>
    <col min="2" max="2" width="25.140625" style="9" bestFit="1" customWidth="1"/>
    <col min="3" max="3" width="9.140625" style="9"/>
    <col min="4" max="4" width="9.140625" style="74"/>
    <col min="5" max="5" width="9.140625" style="19"/>
    <col min="6" max="6" width="9.140625" style="74"/>
    <col min="7" max="7" width="9.140625" style="19"/>
    <col min="8" max="8" width="9.140625" style="74"/>
    <col min="9" max="9" width="11.42578125" style="9" customWidth="1"/>
    <col min="10" max="10" width="11" style="74" customWidth="1"/>
    <col min="11" max="16384" width="9.140625" style="9"/>
  </cols>
  <sheetData>
    <row r="1" spans="1:11" ht="24.95" customHeight="1">
      <c r="A1" s="200" t="s">
        <v>1004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24.95" customHeight="1">
      <c r="A2" s="88"/>
      <c r="B2" s="89" t="s">
        <v>401</v>
      </c>
      <c r="C2" s="191" t="s">
        <v>1041</v>
      </c>
      <c r="D2" s="191"/>
      <c r="E2" s="191" t="s">
        <v>1042</v>
      </c>
      <c r="F2" s="191"/>
      <c r="G2" s="189" t="s">
        <v>1043</v>
      </c>
      <c r="H2" s="190"/>
      <c r="I2" s="191" t="s">
        <v>1044</v>
      </c>
      <c r="J2" s="191"/>
      <c r="K2" s="90"/>
    </row>
    <row r="3" spans="1:11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18.75" customHeight="1">
      <c r="A4" s="92"/>
      <c r="B4" s="83" t="s">
        <v>1016</v>
      </c>
      <c r="C4" s="93">
        <v>21</v>
      </c>
      <c r="D4" s="115"/>
      <c r="E4" s="93">
        <v>21</v>
      </c>
      <c r="F4" s="115"/>
      <c r="G4" s="93">
        <v>15</v>
      </c>
      <c r="H4" s="115"/>
      <c r="I4" s="94">
        <v>18</v>
      </c>
      <c r="J4" s="117"/>
      <c r="K4" s="95" t="s">
        <v>1017</v>
      </c>
    </row>
    <row r="5" spans="1:11" customFormat="1" ht="22.5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116"/>
      <c r="I5" s="3"/>
      <c r="J5" s="116"/>
      <c r="K5" s="4"/>
    </row>
    <row r="6" spans="1:11" s="27" customFormat="1" ht="30" customHeight="1">
      <c r="A6" s="26">
        <v>1</v>
      </c>
      <c r="B6" s="28" t="s">
        <v>79</v>
      </c>
      <c r="C6" s="109">
        <v>11</v>
      </c>
      <c r="D6" s="114">
        <f>C6/21</f>
        <v>0.52380952380952384</v>
      </c>
      <c r="E6" s="109">
        <v>11</v>
      </c>
      <c r="F6" s="114">
        <f>E6/21</f>
        <v>0.52380952380952384</v>
      </c>
      <c r="G6" s="109">
        <v>9</v>
      </c>
      <c r="H6" s="114">
        <f>G6/15</f>
        <v>0.6</v>
      </c>
      <c r="I6" s="109">
        <v>8</v>
      </c>
      <c r="J6" s="114">
        <f>I6/18</f>
        <v>0.44444444444444442</v>
      </c>
      <c r="K6" s="114">
        <f>(D6+F6+H6+J6)/4</f>
        <v>0.52301587301587293</v>
      </c>
    </row>
    <row r="7" spans="1:11" s="27" customFormat="1" ht="30" customHeight="1">
      <c r="A7" s="26">
        <v>2</v>
      </c>
      <c r="B7" s="28" t="s">
        <v>80</v>
      </c>
      <c r="C7" s="109">
        <v>12</v>
      </c>
      <c r="D7" s="114">
        <f t="shared" ref="D7:D39" si="0">C7/21</f>
        <v>0.5714285714285714</v>
      </c>
      <c r="E7" s="109">
        <v>12</v>
      </c>
      <c r="F7" s="114">
        <f t="shared" ref="F7:F39" si="1">E7/21</f>
        <v>0.5714285714285714</v>
      </c>
      <c r="G7" s="109">
        <v>9</v>
      </c>
      <c r="H7" s="114">
        <f t="shared" ref="H7:H39" si="2">G7/15</f>
        <v>0.6</v>
      </c>
      <c r="I7" s="109">
        <v>10</v>
      </c>
      <c r="J7" s="114">
        <f t="shared" ref="J7:J39" si="3">I7/18</f>
        <v>0.55555555555555558</v>
      </c>
      <c r="K7" s="114">
        <f t="shared" ref="K7:K39" si="4">(D7+F7+H7+J7)/4</f>
        <v>0.57460317460317456</v>
      </c>
    </row>
    <row r="8" spans="1:11" s="27" customFormat="1" ht="30" customHeight="1">
      <c r="A8" s="26">
        <v>3</v>
      </c>
      <c r="B8" s="28" t="s">
        <v>81</v>
      </c>
      <c r="C8" s="109">
        <v>6</v>
      </c>
      <c r="D8" s="114">
        <f t="shared" si="0"/>
        <v>0.2857142857142857</v>
      </c>
      <c r="E8" s="109">
        <v>6</v>
      </c>
      <c r="F8" s="114">
        <f t="shared" si="1"/>
        <v>0.2857142857142857</v>
      </c>
      <c r="G8" s="109">
        <v>3</v>
      </c>
      <c r="H8" s="114">
        <f t="shared" si="2"/>
        <v>0.2</v>
      </c>
      <c r="I8" s="109">
        <v>6</v>
      </c>
      <c r="J8" s="114">
        <f t="shared" si="3"/>
        <v>0.33333333333333331</v>
      </c>
      <c r="K8" s="114">
        <f t="shared" si="4"/>
        <v>0.27619047619047615</v>
      </c>
    </row>
    <row r="9" spans="1:11" s="27" customFormat="1" ht="30" customHeight="1">
      <c r="A9" s="26">
        <v>4</v>
      </c>
      <c r="B9" s="28" t="s">
        <v>82</v>
      </c>
      <c r="C9" s="109">
        <v>14</v>
      </c>
      <c r="D9" s="114">
        <f t="shared" si="0"/>
        <v>0.66666666666666663</v>
      </c>
      <c r="E9" s="109">
        <v>14</v>
      </c>
      <c r="F9" s="114">
        <f t="shared" si="1"/>
        <v>0.66666666666666663</v>
      </c>
      <c r="G9" s="109">
        <v>10</v>
      </c>
      <c r="H9" s="114">
        <f t="shared" si="2"/>
        <v>0.66666666666666663</v>
      </c>
      <c r="I9" s="109">
        <v>13</v>
      </c>
      <c r="J9" s="114">
        <f t="shared" si="3"/>
        <v>0.72222222222222221</v>
      </c>
      <c r="K9" s="114">
        <f t="shared" si="4"/>
        <v>0.68055555555555558</v>
      </c>
    </row>
    <row r="10" spans="1:11" s="27" customFormat="1" ht="30" customHeight="1">
      <c r="A10" s="26">
        <v>5</v>
      </c>
      <c r="B10" s="28" t="s">
        <v>83</v>
      </c>
      <c r="C10" s="109">
        <v>11</v>
      </c>
      <c r="D10" s="114">
        <f t="shared" si="0"/>
        <v>0.52380952380952384</v>
      </c>
      <c r="E10" s="109">
        <v>11</v>
      </c>
      <c r="F10" s="114">
        <f t="shared" si="1"/>
        <v>0.52380952380952384</v>
      </c>
      <c r="G10" s="109">
        <v>9</v>
      </c>
      <c r="H10" s="114">
        <f t="shared" si="2"/>
        <v>0.6</v>
      </c>
      <c r="I10" s="109">
        <v>10</v>
      </c>
      <c r="J10" s="114">
        <f t="shared" si="3"/>
        <v>0.55555555555555558</v>
      </c>
      <c r="K10" s="114">
        <f t="shared" si="4"/>
        <v>0.55079365079365084</v>
      </c>
    </row>
    <row r="11" spans="1:11" s="27" customFormat="1" ht="30" customHeight="1">
      <c r="A11" s="26">
        <v>6</v>
      </c>
      <c r="B11" s="28" t="s">
        <v>84</v>
      </c>
      <c r="C11" s="109">
        <v>15</v>
      </c>
      <c r="D11" s="114">
        <f t="shared" si="0"/>
        <v>0.7142857142857143</v>
      </c>
      <c r="E11" s="109">
        <v>15</v>
      </c>
      <c r="F11" s="114">
        <f t="shared" si="1"/>
        <v>0.7142857142857143</v>
      </c>
      <c r="G11" s="109">
        <v>11</v>
      </c>
      <c r="H11" s="114">
        <f t="shared" si="2"/>
        <v>0.73333333333333328</v>
      </c>
      <c r="I11" s="109">
        <v>14</v>
      </c>
      <c r="J11" s="114">
        <f t="shared" si="3"/>
        <v>0.77777777777777779</v>
      </c>
      <c r="K11" s="114">
        <f t="shared" si="4"/>
        <v>0.73492063492063486</v>
      </c>
    </row>
    <row r="12" spans="1:11" s="27" customFormat="1" ht="30" customHeight="1">
      <c r="A12" s="26">
        <v>7</v>
      </c>
      <c r="B12" s="28" t="s">
        <v>85</v>
      </c>
      <c r="C12" s="109">
        <v>10</v>
      </c>
      <c r="D12" s="114">
        <f t="shared" si="0"/>
        <v>0.47619047619047616</v>
      </c>
      <c r="E12" s="109">
        <v>10</v>
      </c>
      <c r="F12" s="114">
        <f t="shared" si="1"/>
        <v>0.47619047619047616</v>
      </c>
      <c r="G12" s="109">
        <v>5</v>
      </c>
      <c r="H12" s="114">
        <f t="shared" si="2"/>
        <v>0.33333333333333331</v>
      </c>
      <c r="I12" s="109">
        <v>9</v>
      </c>
      <c r="J12" s="114">
        <f t="shared" si="3"/>
        <v>0.5</v>
      </c>
      <c r="K12" s="114">
        <f t="shared" si="4"/>
        <v>0.4464285714285714</v>
      </c>
    </row>
    <row r="13" spans="1:11" s="27" customFormat="1" ht="30" customHeight="1">
      <c r="A13" s="26">
        <v>8</v>
      </c>
      <c r="B13" s="28" t="s">
        <v>86</v>
      </c>
      <c r="C13" s="109">
        <v>12</v>
      </c>
      <c r="D13" s="114">
        <f t="shared" si="0"/>
        <v>0.5714285714285714</v>
      </c>
      <c r="E13" s="109">
        <v>12</v>
      </c>
      <c r="F13" s="114">
        <f t="shared" si="1"/>
        <v>0.5714285714285714</v>
      </c>
      <c r="G13" s="109">
        <v>9</v>
      </c>
      <c r="H13" s="114">
        <f t="shared" si="2"/>
        <v>0.6</v>
      </c>
      <c r="I13" s="109">
        <v>12</v>
      </c>
      <c r="J13" s="114">
        <f t="shared" si="3"/>
        <v>0.66666666666666663</v>
      </c>
      <c r="K13" s="114">
        <f t="shared" si="4"/>
        <v>0.60238095238095235</v>
      </c>
    </row>
    <row r="14" spans="1:11" s="27" customFormat="1" ht="30" customHeight="1">
      <c r="A14" s="26">
        <v>9</v>
      </c>
      <c r="B14" s="28" t="s">
        <v>87</v>
      </c>
      <c r="C14" s="109">
        <v>12</v>
      </c>
      <c r="D14" s="114">
        <f t="shared" si="0"/>
        <v>0.5714285714285714</v>
      </c>
      <c r="E14" s="109">
        <v>12</v>
      </c>
      <c r="F14" s="114">
        <f t="shared" si="1"/>
        <v>0.5714285714285714</v>
      </c>
      <c r="G14" s="109">
        <v>9</v>
      </c>
      <c r="H14" s="114">
        <f t="shared" si="2"/>
        <v>0.6</v>
      </c>
      <c r="I14" s="109">
        <v>12</v>
      </c>
      <c r="J14" s="114">
        <f t="shared" si="3"/>
        <v>0.66666666666666663</v>
      </c>
      <c r="K14" s="114">
        <f t="shared" si="4"/>
        <v>0.60238095238095235</v>
      </c>
    </row>
    <row r="15" spans="1:11" s="27" customFormat="1" ht="30" customHeight="1">
      <c r="A15" s="26">
        <v>10</v>
      </c>
      <c r="B15" s="28" t="s">
        <v>88</v>
      </c>
      <c r="C15" s="109">
        <v>16</v>
      </c>
      <c r="D15" s="114">
        <f t="shared" si="0"/>
        <v>0.76190476190476186</v>
      </c>
      <c r="E15" s="109">
        <v>16</v>
      </c>
      <c r="F15" s="114">
        <f t="shared" si="1"/>
        <v>0.76190476190476186</v>
      </c>
      <c r="G15" s="109">
        <v>12</v>
      </c>
      <c r="H15" s="114">
        <f t="shared" si="2"/>
        <v>0.8</v>
      </c>
      <c r="I15" s="109">
        <v>13</v>
      </c>
      <c r="J15" s="114">
        <f t="shared" si="3"/>
        <v>0.72222222222222221</v>
      </c>
      <c r="K15" s="114">
        <f t="shared" si="4"/>
        <v>0.76150793650793647</v>
      </c>
    </row>
    <row r="16" spans="1:11" s="27" customFormat="1" ht="30" customHeight="1">
      <c r="A16" s="26">
        <v>11</v>
      </c>
      <c r="B16" s="28" t="s">
        <v>89</v>
      </c>
      <c r="C16" s="109">
        <v>15</v>
      </c>
      <c r="D16" s="114">
        <f t="shared" si="0"/>
        <v>0.7142857142857143</v>
      </c>
      <c r="E16" s="109">
        <v>15</v>
      </c>
      <c r="F16" s="114">
        <f t="shared" si="1"/>
        <v>0.7142857142857143</v>
      </c>
      <c r="G16" s="109">
        <v>9</v>
      </c>
      <c r="H16" s="114">
        <f t="shared" si="2"/>
        <v>0.6</v>
      </c>
      <c r="I16" s="109">
        <v>12</v>
      </c>
      <c r="J16" s="114">
        <f t="shared" si="3"/>
        <v>0.66666666666666663</v>
      </c>
      <c r="K16" s="114">
        <f t="shared" si="4"/>
        <v>0.67380952380952375</v>
      </c>
    </row>
    <row r="17" spans="1:11" s="27" customFormat="1" ht="30" customHeight="1">
      <c r="A17" s="26">
        <v>12</v>
      </c>
      <c r="B17" s="28" t="s">
        <v>90</v>
      </c>
      <c r="C17" s="109">
        <v>14</v>
      </c>
      <c r="D17" s="114">
        <f t="shared" si="0"/>
        <v>0.66666666666666663</v>
      </c>
      <c r="E17" s="109">
        <v>14</v>
      </c>
      <c r="F17" s="114">
        <f t="shared" si="1"/>
        <v>0.66666666666666663</v>
      </c>
      <c r="G17" s="109">
        <v>12</v>
      </c>
      <c r="H17" s="114">
        <f t="shared" si="2"/>
        <v>0.8</v>
      </c>
      <c r="I17" s="109">
        <v>12</v>
      </c>
      <c r="J17" s="114">
        <f t="shared" si="3"/>
        <v>0.66666666666666663</v>
      </c>
      <c r="K17" s="114">
        <f t="shared" si="4"/>
        <v>0.7</v>
      </c>
    </row>
    <row r="18" spans="1:11" s="27" customFormat="1" ht="30" customHeight="1">
      <c r="A18" s="26">
        <v>13</v>
      </c>
      <c r="B18" s="28" t="s">
        <v>91</v>
      </c>
      <c r="C18" s="109">
        <v>21</v>
      </c>
      <c r="D18" s="114">
        <f t="shared" si="0"/>
        <v>1</v>
      </c>
      <c r="E18" s="109">
        <v>21</v>
      </c>
      <c r="F18" s="114">
        <f t="shared" si="1"/>
        <v>1</v>
      </c>
      <c r="G18" s="109">
        <v>15</v>
      </c>
      <c r="H18" s="114">
        <f t="shared" si="2"/>
        <v>1</v>
      </c>
      <c r="I18" s="109">
        <v>17</v>
      </c>
      <c r="J18" s="114">
        <f t="shared" si="3"/>
        <v>0.94444444444444442</v>
      </c>
      <c r="K18" s="114">
        <f t="shared" si="4"/>
        <v>0.98611111111111116</v>
      </c>
    </row>
    <row r="19" spans="1:11" s="27" customFormat="1" ht="30" customHeight="1">
      <c r="A19" s="26">
        <v>14</v>
      </c>
      <c r="B19" s="28" t="s">
        <v>92</v>
      </c>
      <c r="C19" s="109">
        <v>14</v>
      </c>
      <c r="D19" s="114">
        <f t="shared" si="0"/>
        <v>0.66666666666666663</v>
      </c>
      <c r="E19" s="109">
        <v>14</v>
      </c>
      <c r="F19" s="114">
        <f t="shared" si="1"/>
        <v>0.66666666666666663</v>
      </c>
      <c r="G19" s="109">
        <v>8</v>
      </c>
      <c r="H19" s="114">
        <f t="shared" si="2"/>
        <v>0.53333333333333333</v>
      </c>
      <c r="I19" s="109">
        <v>13</v>
      </c>
      <c r="J19" s="114">
        <f t="shared" si="3"/>
        <v>0.72222222222222221</v>
      </c>
      <c r="K19" s="114">
        <f t="shared" si="4"/>
        <v>0.64722222222222225</v>
      </c>
    </row>
    <row r="20" spans="1:11" s="27" customFormat="1" ht="30" customHeight="1">
      <c r="A20" s="26">
        <v>15</v>
      </c>
      <c r="B20" s="28" t="s">
        <v>93</v>
      </c>
      <c r="C20" s="109">
        <v>11</v>
      </c>
      <c r="D20" s="114">
        <f t="shared" si="0"/>
        <v>0.52380952380952384</v>
      </c>
      <c r="E20" s="109">
        <v>11</v>
      </c>
      <c r="F20" s="114">
        <f t="shared" si="1"/>
        <v>0.52380952380952384</v>
      </c>
      <c r="G20" s="109">
        <v>8</v>
      </c>
      <c r="H20" s="114">
        <f t="shared" si="2"/>
        <v>0.53333333333333333</v>
      </c>
      <c r="I20" s="109">
        <v>11</v>
      </c>
      <c r="J20" s="114">
        <f t="shared" si="3"/>
        <v>0.61111111111111116</v>
      </c>
      <c r="K20" s="114">
        <f t="shared" si="4"/>
        <v>0.54801587301587307</v>
      </c>
    </row>
    <row r="21" spans="1:11" s="27" customFormat="1" ht="30" customHeight="1">
      <c r="A21" s="26">
        <v>16</v>
      </c>
      <c r="B21" s="28" t="s">
        <v>94</v>
      </c>
      <c r="C21" s="109">
        <v>19</v>
      </c>
      <c r="D21" s="114">
        <f t="shared" si="0"/>
        <v>0.90476190476190477</v>
      </c>
      <c r="E21" s="109">
        <v>19</v>
      </c>
      <c r="F21" s="114">
        <f t="shared" si="1"/>
        <v>0.90476190476190477</v>
      </c>
      <c r="G21" s="109">
        <v>14</v>
      </c>
      <c r="H21" s="114">
        <f t="shared" si="2"/>
        <v>0.93333333333333335</v>
      </c>
      <c r="I21" s="109">
        <v>17</v>
      </c>
      <c r="J21" s="114">
        <f t="shared" si="3"/>
        <v>0.94444444444444442</v>
      </c>
      <c r="K21" s="114">
        <f t="shared" si="4"/>
        <v>0.92182539682539688</v>
      </c>
    </row>
    <row r="22" spans="1:11" s="27" customFormat="1" ht="30" customHeight="1">
      <c r="A22" s="26">
        <v>17</v>
      </c>
      <c r="B22" s="28" t="s">
        <v>95</v>
      </c>
      <c r="C22" s="109">
        <v>2</v>
      </c>
      <c r="D22" s="114">
        <f t="shared" si="0"/>
        <v>9.5238095238095233E-2</v>
      </c>
      <c r="E22" s="109">
        <v>2</v>
      </c>
      <c r="F22" s="114">
        <f t="shared" si="1"/>
        <v>9.5238095238095233E-2</v>
      </c>
      <c r="G22" s="109">
        <v>1</v>
      </c>
      <c r="H22" s="114">
        <f t="shared" si="2"/>
        <v>6.6666666666666666E-2</v>
      </c>
      <c r="I22" s="109">
        <v>2</v>
      </c>
      <c r="J22" s="114">
        <f t="shared" si="3"/>
        <v>0.1111111111111111</v>
      </c>
      <c r="K22" s="114">
        <f t="shared" si="4"/>
        <v>9.2063492063492056E-2</v>
      </c>
    </row>
    <row r="23" spans="1:11" s="27" customFormat="1" ht="30" customHeight="1">
      <c r="A23" s="26">
        <v>18</v>
      </c>
      <c r="B23" s="28" t="s">
        <v>96</v>
      </c>
      <c r="C23" s="109">
        <v>21</v>
      </c>
      <c r="D23" s="114">
        <f t="shared" si="0"/>
        <v>1</v>
      </c>
      <c r="E23" s="109">
        <v>21</v>
      </c>
      <c r="F23" s="114">
        <f t="shared" si="1"/>
        <v>1</v>
      </c>
      <c r="G23" s="109">
        <v>15</v>
      </c>
      <c r="H23" s="114">
        <f t="shared" si="2"/>
        <v>1</v>
      </c>
      <c r="I23" s="109">
        <v>17</v>
      </c>
      <c r="J23" s="114">
        <f t="shared" si="3"/>
        <v>0.94444444444444442</v>
      </c>
      <c r="K23" s="114">
        <f t="shared" si="4"/>
        <v>0.98611111111111116</v>
      </c>
    </row>
    <row r="24" spans="1:11" s="27" customFormat="1" ht="30" customHeight="1">
      <c r="A24" s="26">
        <v>19</v>
      </c>
      <c r="B24" s="28" t="s">
        <v>97</v>
      </c>
      <c r="C24" s="109">
        <v>15</v>
      </c>
      <c r="D24" s="114">
        <f t="shared" si="0"/>
        <v>0.7142857142857143</v>
      </c>
      <c r="E24" s="109">
        <v>15</v>
      </c>
      <c r="F24" s="114">
        <f t="shared" si="1"/>
        <v>0.7142857142857143</v>
      </c>
      <c r="G24" s="109">
        <v>11</v>
      </c>
      <c r="H24" s="114">
        <f t="shared" si="2"/>
        <v>0.73333333333333328</v>
      </c>
      <c r="I24" s="109">
        <v>13</v>
      </c>
      <c r="J24" s="114">
        <f t="shared" si="3"/>
        <v>0.72222222222222221</v>
      </c>
      <c r="K24" s="114">
        <f t="shared" si="4"/>
        <v>0.72103174603174602</v>
      </c>
    </row>
    <row r="25" spans="1:11" s="27" customFormat="1" ht="30" customHeight="1">
      <c r="A25" s="26">
        <v>20</v>
      </c>
      <c r="B25" s="28" t="s">
        <v>98</v>
      </c>
      <c r="C25" s="109">
        <v>13</v>
      </c>
      <c r="D25" s="114">
        <f t="shared" si="0"/>
        <v>0.61904761904761907</v>
      </c>
      <c r="E25" s="109">
        <v>13</v>
      </c>
      <c r="F25" s="114">
        <f t="shared" si="1"/>
        <v>0.61904761904761907</v>
      </c>
      <c r="G25" s="109">
        <v>11</v>
      </c>
      <c r="H25" s="114">
        <f t="shared" si="2"/>
        <v>0.73333333333333328</v>
      </c>
      <c r="I25" s="109">
        <v>10</v>
      </c>
      <c r="J25" s="114">
        <f t="shared" si="3"/>
        <v>0.55555555555555558</v>
      </c>
      <c r="K25" s="114">
        <f t="shared" si="4"/>
        <v>0.63174603174603172</v>
      </c>
    </row>
    <row r="26" spans="1:11" s="27" customFormat="1" ht="30" customHeight="1">
      <c r="A26" s="26">
        <v>21</v>
      </c>
      <c r="B26" s="28" t="s">
        <v>99</v>
      </c>
      <c r="C26" s="109">
        <v>12</v>
      </c>
      <c r="D26" s="114">
        <f t="shared" si="0"/>
        <v>0.5714285714285714</v>
      </c>
      <c r="E26" s="109">
        <v>12</v>
      </c>
      <c r="F26" s="114">
        <f t="shared" si="1"/>
        <v>0.5714285714285714</v>
      </c>
      <c r="G26" s="109">
        <v>10</v>
      </c>
      <c r="H26" s="114">
        <f t="shared" si="2"/>
        <v>0.66666666666666663</v>
      </c>
      <c r="I26" s="109">
        <v>11</v>
      </c>
      <c r="J26" s="114">
        <f t="shared" si="3"/>
        <v>0.61111111111111116</v>
      </c>
      <c r="K26" s="114">
        <f t="shared" si="4"/>
        <v>0.60515873015873012</v>
      </c>
    </row>
    <row r="27" spans="1:11" s="27" customFormat="1" ht="30" customHeight="1">
      <c r="A27" s="26">
        <v>22</v>
      </c>
      <c r="B27" s="28" t="s">
        <v>100</v>
      </c>
      <c r="C27" s="109">
        <v>13</v>
      </c>
      <c r="D27" s="114">
        <f t="shared" si="0"/>
        <v>0.61904761904761907</v>
      </c>
      <c r="E27" s="109">
        <v>13</v>
      </c>
      <c r="F27" s="114">
        <f t="shared" si="1"/>
        <v>0.61904761904761907</v>
      </c>
      <c r="G27" s="109">
        <v>9</v>
      </c>
      <c r="H27" s="114">
        <f t="shared" si="2"/>
        <v>0.6</v>
      </c>
      <c r="I27" s="109">
        <v>10</v>
      </c>
      <c r="J27" s="114">
        <f t="shared" si="3"/>
        <v>0.55555555555555558</v>
      </c>
      <c r="K27" s="114">
        <f t="shared" si="4"/>
        <v>0.59841269841269851</v>
      </c>
    </row>
    <row r="28" spans="1:11" s="27" customFormat="1" ht="30" customHeight="1">
      <c r="A28" s="26">
        <v>23</v>
      </c>
      <c r="B28" s="28" t="s">
        <v>101</v>
      </c>
      <c r="C28" s="109">
        <v>11</v>
      </c>
      <c r="D28" s="114">
        <f t="shared" si="0"/>
        <v>0.52380952380952384</v>
      </c>
      <c r="E28" s="109">
        <v>11</v>
      </c>
      <c r="F28" s="114">
        <f t="shared" si="1"/>
        <v>0.52380952380952384</v>
      </c>
      <c r="G28" s="109">
        <v>9</v>
      </c>
      <c r="H28" s="114">
        <f t="shared" si="2"/>
        <v>0.6</v>
      </c>
      <c r="I28" s="109">
        <v>12</v>
      </c>
      <c r="J28" s="114">
        <f t="shared" si="3"/>
        <v>0.66666666666666663</v>
      </c>
      <c r="K28" s="114">
        <f t="shared" si="4"/>
        <v>0.57857142857142851</v>
      </c>
    </row>
    <row r="29" spans="1:11" s="27" customFormat="1" ht="30" customHeight="1">
      <c r="A29" s="26">
        <v>24</v>
      </c>
      <c r="B29" s="28" t="s">
        <v>102</v>
      </c>
      <c r="C29" s="109">
        <v>13</v>
      </c>
      <c r="D29" s="114">
        <f t="shared" si="0"/>
        <v>0.61904761904761907</v>
      </c>
      <c r="E29" s="109">
        <v>13</v>
      </c>
      <c r="F29" s="114">
        <f t="shared" si="1"/>
        <v>0.61904761904761907</v>
      </c>
      <c r="G29" s="109">
        <v>9</v>
      </c>
      <c r="H29" s="114">
        <f t="shared" si="2"/>
        <v>0.6</v>
      </c>
      <c r="I29" s="109">
        <v>11</v>
      </c>
      <c r="J29" s="114">
        <f t="shared" si="3"/>
        <v>0.61111111111111116</v>
      </c>
      <c r="K29" s="114">
        <f t="shared" si="4"/>
        <v>0.61230158730158735</v>
      </c>
    </row>
    <row r="30" spans="1:11" s="27" customFormat="1" ht="30" customHeight="1">
      <c r="A30" s="26">
        <v>25</v>
      </c>
      <c r="B30" s="28" t="s">
        <v>103</v>
      </c>
      <c r="C30" s="109">
        <v>17</v>
      </c>
      <c r="D30" s="114">
        <f t="shared" si="0"/>
        <v>0.80952380952380953</v>
      </c>
      <c r="E30" s="109">
        <v>17</v>
      </c>
      <c r="F30" s="114">
        <f t="shared" si="1"/>
        <v>0.80952380952380953</v>
      </c>
      <c r="G30" s="109">
        <v>11</v>
      </c>
      <c r="H30" s="114">
        <f t="shared" si="2"/>
        <v>0.73333333333333328</v>
      </c>
      <c r="I30" s="109">
        <v>15</v>
      </c>
      <c r="J30" s="114">
        <f t="shared" si="3"/>
        <v>0.83333333333333337</v>
      </c>
      <c r="K30" s="114">
        <f t="shared" si="4"/>
        <v>0.79642857142857149</v>
      </c>
    </row>
    <row r="31" spans="1:11" s="27" customFormat="1" ht="30" customHeight="1">
      <c r="A31" s="26">
        <v>26</v>
      </c>
      <c r="B31" s="28" t="s">
        <v>110</v>
      </c>
      <c r="C31" s="109">
        <v>16</v>
      </c>
      <c r="D31" s="114">
        <f t="shared" si="0"/>
        <v>0.76190476190476186</v>
      </c>
      <c r="E31" s="109">
        <v>16</v>
      </c>
      <c r="F31" s="114">
        <f t="shared" si="1"/>
        <v>0.76190476190476186</v>
      </c>
      <c r="G31" s="109">
        <v>13</v>
      </c>
      <c r="H31" s="114">
        <f t="shared" si="2"/>
        <v>0.8666666666666667</v>
      </c>
      <c r="I31" s="109">
        <v>14</v>
      </c>
      <c r="J31" s="114">
        <f t="shared" si="3"/>
        <v>0.77777777777777779</v>
      </c>
      <c r="K31" s="114">
        <f t="shared" si="4"/>
        <v>0.79206349206349203</v>
      </c>
    </row>
    <row r="32" spans="1:11" s="27" customFormat="1" ht="30" customHeight="1">
      <c r="A32" s="26">
        <v>27</v>
      </c>
      <c r="B32" s="28" t="s">
        <v>104</v>
      </c>
      <c r="C32" s="109">
        <v>14</v>
      </c>
      <c r="D32" s="114">
        <f t="shared" si="0"/>
        <v>0.66666666666666663</v>
      </c>
      <c r="E32" s="109">
        <v>14</v>
      </c>
      <c r="F32" s="114">
        <f t="shared" si="1"/>
        <v>0.66666666666666663</v>
      </c>
      <c r="G32" s="109">
        <v>8</v>
      </c>
      <c r="H32" s="114">
        <f t="shared" si="2"/>
        <v>0.53333333333333333</v>
      </c>
      <c r="I32" s="109">
        <v>11</v>
      </c>
      <c r="J32" s="114">
        <f t="shared" si="3"/>
        <v>0.61111111111111116</v>
      </c>
      <c r="K32" s="114">
        <f t="shared" si="4"/>
        <v>0.61944444444444446</v>
      </c>
    </row>
    <row r="33" spans="1:11" s="27" customFormat="1" ht="30" customHeight="1">
      <c r="A33" s="26">
        <v>28</v>
      </c>
      <c r="B33" s="28" t="s">
        <v>105</v>
      </c>
      <c r="C33" s="109">
        <v>16</v>
      </c>
      <c r="D33" s="114">
        <f t="shared" si="0"/>
        <v>0.76190476190476186</v>
      </c>
      <c r="E33" s="109">
        <v>16</v>
      </c>
      <c r="F33" s="114">
        <f t="shared" si="1"/>
        <v>0.76190476190476186</v>
      </c>
      <c r="G33" s="109">
        <v>11</v>
      </c>
      <c r="H33" s="114">
        <f t="shared" si="2"/>
        <v>0.73333333333333328</v>
      </c>
      <c r="I33" s="109">
        <v>13</v>
      </c>
      <c r="J33" s="114">
        <f t="shared" si="3"/>
        <v>0.72222222222222221</v>
      </c>
      <c r="K33" s="114">
        <f t="shared" si="4"/>
        <v>0.74484126984126986</v>
      </c>
    </row>
    <row r="34" spans="1:11" s="27" customFormat="1" ht="30" customHeight="1">
      <c r="A34" s="26">
        <v>29</v>
      </c>
      <c r="B34" s="28" t="s">
        <v>106</v>
      </c>
      <c r="C34" s="109">
        <v>17</v>
      </c>
      <c r="D34" s="114">
        <f t="shared" si="0"/>
        <v>0.80952380952380953</v>
      </c>
      <c r="E34" s="109">
        <v>17</v>
      </c>
      <c r="F34" s="114">
        <f t="shared" si="1"/>
        <v>0.80952380952380953</v>
      </c>
      <c r="G34" s="109">
        <v>13</v>
      </c>
      <c r="H34" s="114">
        <f t="shared" si="2"/>
        <v>0.8666666666666667</v>
      </c>
      <c r="I34" s="109">
        <v>14</v>
      </c>
      <c r="J34" s="114">
        <f t="shared" si="3"/>
        <v>0.77777777777777779</v>
      </c>
      <c r="K34" s="114">
        <f t="shared" si="4"/>
        <v>0.81587301587301586</v>
      </c>
    </row>
    <row r="35" spans="1:11" s="27" customFormat="1" ht="30" customHeight="1">
      <c r="A35" s="26">
        <v>30</v>
      </c>
      <c r="B35" s="28" t="s">
        <v>107</v>
      </c>
      <c r="C35" s="109">
        <v>15</v>
      </c>
      <c r="D35" s="114">
        <f t="shared" si="0"/>
        <v>0.7142857142857143</v>
      </c>
      <c r="E35" s="109">
        <v>15</v>
      </c>
      <c r="F35" s="114">
        <f t="shared" si="1"/>
        <v>0.7142857142857143</v>
      </c>
      <c r="G35" s="109">
        <v>11</v>
      </c>
      <c r="H35" s="114">
        <f t="shared" si="2"/>
        <v>0.73333333333333328</v>
      </c>
      <c r="I35" s="109">
        <v>13</v>
      </c>
      <c r="J35" s="114">
        <f t="shared" si="3"/>
        <v>0.72222222222222221</v>
      </c>
      <c r="K35" s="114">
        <f t="shared" si="4"/>
        <v>0.72103174603174602</v>
      </c>
    </row>
    <row r="36" spans="1:11" s="27" customFormat="1" ht="30" customHeight="1">
      <c r="A36" s="26">
        <v>31</v>
      </c>
      <c r="B36" s="28" t="s">
        <v>108</v>
      </c>
      <c r="C36" s="109">
        <v>11</v>
      </c>
      <c r="D36" s="114">
        <f t="shared" si="0"/>
        <v>0.52380952380952384</v>
      </c>
      <c r="E36" s="109">
        <v>11</v>
      </c>
      <c r="F36" s="114">
        <f t="shared" si="1"/>
        <v>0.52380952380952384</v>
      </c>
      <c r="G36" s="109">
        <v>8</v>
      </c>
      <c r="H36" s="114">
        <f t="shared" si="2"/>
        <v>0.53333333333333333</v>
      </c>
      <c r="I36" s="109">
        <v>10</v>
      </c>
      <c r="J36" s="114">
        <f t="shared" si="3"/>
        <v>0.55555555555555558</v>
      </c>
      <c r="K36" s="114">
        <f t="shared" si="4"/>
        <v>0.53412698412698423</v>
      </c>
    </row>
    <row r="37" spans="1:11" s="27" customFormat="1" ht="30" customHeight="1">
      <c r="A37" s="26">
        <v>32</v>
      </c>
      <c r="B37" s="28" t="s">
        <v>109</v>
      </c>
      <c r="C37" s="109">
        <v>15</v>
      </c>
      <c r="D37" s="114">
        <f t="shared" si="0"/>
        <v>0.7142857142857143</v>
      </c>
      <c r="E37" s="109">
        <v>15</v>
      </c>
      <c r="F37" s="114">
        <f t="shared" si="1"/>
        <v>0.7142857142857143</v>
      </c>
      <c r="G37" s="109">
        <v>8</v>
      </c>
      <c r="H37" s="114">
        <f t="shared" si="2"/>
        <v>0.53333333333333333</v>
      </c>
      <c r="I37" s="109">
        <v>12</v>
      </c>
      <c r="J37" s="114">
        <f t="shared" si="3"/>
        <v>0.66666666666666663</v>
      </c>
      <c r="K37" s="114">
        <f t="shared" si="4"/>
        <v>0.65714285714285714</v>
      </c>
    </row>
    <row r="38" spans="1:11" s="27" customFormat="1" ht="30" customHeight="1">
      <c r="A38" s="26">
        <v>33</v>
      </c>
      <c r="B38" s="28" t="s">
        <v>738</v>
      </c>
      <c r="C38" s="109">
        <v>4</v>
      </c>
      <c r="D38" s="114">
        <f t="shared" si="0"/>
        <v>0.19047619047619047</v>
      </c>
      <c r="E38" s="109">
        <v>4</v>
      </c>
      <c r="F38" s="114">
        <f t="shared" si="1"/>
        <v>0.19047619047619047</v>
      </c>
      <c r="G38" s="109">
        <v>3</v>
      </c>
      <c r="H38" s="114">
        <f t="shared" si="2"/>
        <v>0.2</v>
      </c>
      <c r="I38" s="109">
        <v>2</v>
      </c>
      <c r="J38" s="114">
        <f t="shared" si="3"/>
        <v>0.1111111111111111</v>
      </c>
      <c r="K38" s="114">
        <f t="shared" si="4"/>
        <v>0.17301587301587301</v>
      </c>
    </row>
    <row r="39" spans="1:11" s="27" customFormat="1" ht="30" customHeight="1">
      <c r="A39" s="26">
        <v>34</v>
      </c>
      <c r="B39" s="28" t="s">
        <v>959</v>
      </c>
      <c r="C39" s="109">
        <v>4</v>
      </c>
      <c r="D39" s="114">
        <f t="shared" si="0"/>
        <v>0.19047619047619047</v>
      </c>
      <c r="E39" s="109">
        <v>4</v>
      </c>
      <c r="F39" s="114">
        <f t="shared" si="1"/>
        <v>0.19047619047619047</v>
      </c>
      <c r="G39" s="109">
        <v>3</v>
      </c>
      <c r="H39" s="114">
        <f t="shared" si="2"/>
        <v>0.2</v>
      </c>
      <c r="I39" s="109">
        <v>3</v>
      </c>
      <c r="J39" s="114">
        <f t="shared" si="3"/>
        <v>0.16666666666666666</v>
      </c>
      <c r="K39" s="114">
        <f t="shared" si="4"/>
        <v>0.18690476190476188</v>
      </c>
    </row>
    <row r="40" spans="1:11" s="27" customFormat="1" ht="30" customHeight="1">
      <c r="A40" s="68"/>
      <c r="B40" s="69"/>
      <c r="D40" s="86"/>
      <c r="E40" s="112"/>
      <c r="F40" s="86"/>
      <c r="G40" s="112"/>
      <c r="H40" s="86"/>
      <c r="J40" s="86"/>
    </row>
  </sheetData>
  <mergeCells count="5">
    <mergeCell ref="C2:D2"/>
    <mergeCell ref="E2:F2"/>
    <mergeCell ref="G2:H2"/>
    <mergeCell ref="I2:J2"/>
    <mergeCell ref="A1:J1"/>
  </mergeCells>
  <pageMargins left="0.7" right="0.2" top="0.25" bottom="0.25" header="0.3" footer="0.3"/>
  <pageSetup paperSize="9" scale="7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opLeftCell="A19" workbookViewId="0">
      <selection activeCell="K6" sqref="K6:K31"/>
    </sheetView>
  </sheetViews>
  <sheetFormatPr defaultRowHeight="24.95" customHeight="1"/>
  <cols>
    <col min="2" max="2" width="27.28515625" style="9" bestFit="1" customWidth="1"/>
    <col min="4" max="4" width="9.140625" style="118"/>
    <col min="5" max="5" width="9.140625" style="5"/>
    <col min="6" max="6" width="9.140625" style="118"/>
    <col min="7" max="7" width="9.140625" style="5"/>
    <col min="8" max="8" width="9.140625" style="118"/>
    <col min="9" max="9" width="11.7109375" customWidth="1"/>
    <col min="10" max="10" width="11.28515625" style="118" customWidth="1"/>
  </cols>
  <sheetData>
    <row r="1" spans="1:11" ht="24.95" customHeight="1">
      <c r="A1" s="196" t="s">
        <v>1005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ht="24.95" customHeight="1">
      <c r="A2" s="88"/>
      <c r="B2" s="89" t="s">
        <v>401</v>
      </c>
      <c r="C2" s="191" t="s">
        <v>1041</v>
      </c>
      <c r="D2" s="191"/>
      <c r="E2" s="191" t="s">
        <v>1042</v>
      </c>
      <c r="F2" s="191"/>
      <c r="G2" s="189" t="s">
        <v>1043</v>
      </c>
      <c r="H2" s="190"/>
      <c r="I2" s="191" t="s">
        <v>1044</v>
      </c>
      <c r="J2" s="191"/>
      <c r="K2" s="90"/>
    </row>
    <row r="3" spans="1:11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20.25" customHeight="1">
      <c r="A4" s="92"/>
      <c r="B4" s="83" t="s">
        <v>1016</v>
      </c>
      <c r="C4" s="93">
        <v>21</v>
      </c>
      <c r="D4" s="115"/>
      <c r="E4" s="93">
        <v>21</v>
      </c>
      <c r="F4" s="115"/>
      <c r="G4" s="93">
        <v>15</v>
      </c>
      <c r="H4" s="115"/>
      <c r="I4" s="94">
        <v>18</v>
      </c>
      <c r="J4" s="117"/>
      <c r="K4" s="95" t="s">
        <v>1017</v>
      </c>
    </row>
    <row r="5" spans="1:11" ht="24.95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116"/>
      <c r="I5" s="3"/>
      <c r="J5" s="116"/>
      <c r="K5" s="4"/>
    </row>
    <row r="6" spans="1:11" s="22" customFormat="1" ht="24.95" customHeight="1">
      <c r="A6" s="20">
        <v>1</v>
      </c>
      <c r="B6" s="28" t="s">
        <v>111</v>
      </c>
      <c r="C6" s="108">
        <v>15</v>
      </c>
      <c r="D6" s="117">
        <f>C6/21</f>
        <v>0.7142857142857143</v>
      </c>
      <c r="E6" s="108">
        <v>15</v>
      </c>
      <c r="F6" s="117">
        <f>E6/21</f>
        <v>0.7142857142857143</v>
      </c>
      <c r="G6" s="108">
        <v>10</v>
      </c>
      <c r="H6" s="117">
        <f>G6/15</f>
        <v>0.66666666666666663</v>
      </c>
      <c r="I6" s="108">
        <v>13</v>
      </c>
      <c r="J6" s="117">
        <f>I6/18</f>
        <v>0.72222222222222221</v>
      </c>
      <c r="K6" s="131">
        <f>(D6+F6+H6+J6)/4</f>
        <v>0.70436507936507942</v>
      </c>
    </row>
    <row r="7" spans="1:11" s="22" customFormat="1" ht="24.95" customHeight="1">
      <c r="A7" s="20">
        <v>2</v>
      </c>
      <c r="B7" s="28" t="s">
        <v>25</v>
      </c>
      <c r="C7" s="108">
        <v>14</v>
      </c>
      <c r="D7" s="117">
        <f t="shared" ref="D7:D31" si="0">C7/21</f>
        <v>0.66666666666666663</v>
      </c>
      <c r="E7" s="108">
        <v>14</v>
      </c>
      <c r="F7" s="117">
        <f t="shared" ref="F7:F31" si="1">E7/21</f>
        <v>0.66666666666666663</v>
      </c>
      <c r="G7" s="108">
        <v>11</v>
      </c>
      <c r="H7" s="117">
        <f t="shared" ref="H7:H31" si="2">G7/15</f>
        <v>0.73333333333333328</v>
      </c>
      <c r="I7" s="108">
        <v>10</v>
      </c>
      <c r="J7" s="117">
        <f t="shared" ref="J7:J31" si="3">I7/18</f>
        <v>0.55555555555555558</v>
      </c>
      <c r="K7" s="131">
        <f t="shared" ref="K7:K31" si="4">(D7+F7+H7+J7)/4</f>
        <v>0.65555555555555545</v>
      </c>
    </row>
    <row r="8" spans="1:11" s="22" customFormat="1" ht="24.95" customHeight="1">
      <c r="A8" s="20">
        <v>3</v>
      </c>
      <c r="B8" s="28" t="s">
        <v>112</v>
      </c>
      <c r="C8" s="108">
        <v>11</v>
      </c>
      <c r="D8" s="117">
        <f t="shared" si="0"/>
        <v>0.52380952380952384</v>
      </c>
      <c r="E8" s="108">
        <v>11</v>
      </c>
      <c r="F8" s="117">
        <f t="shared" si="1"/>
        <v>0.52380952380952384</v>
      </c>
      <c r="G8" s="108">
        <v>9</v>
      </c>
      <c r="H8" s="117">
        <f t="shared" si="2"/>
        <v>0.6</v>
      </c>
      <c r="I8" s="108">
        <v>9</v>
      </c>
      <c r="J8" s="117">
        <f t="shared" si="3"/>
        <v>0.5</v>
      </c>
      <c r="K8" s="131">
        <f t="shared" si="4"/>
        <v>0.53690476190476188</v>
      </c>
    </row>
    <row r="9" spans="1:11" s="22" customFormat="1" ht="24.95" customHeight="1">
      <c r="A9" s="20">
        <v>4</v>
      </c>
      <c r="B9" s="28" t="s">
        <v>113</v>
      </c>
      <c r="C9" s="108">
        <v>15</v>
      </c>
      <c r="D9" s="117">
        <f t="shared" si="0"/>
        <v>0.7142857142857143</v>
      </c>
      <c r="E9" s="108">
        <v>15</v>
      </c>
      <c r="F9" s="117">
        <f t="shared" si="1"/>
        <v>0.7142857142857143</v>
      </c>
      <c r="G9" s="108">
        <v>11</v>
      </c>
      <c r="H9" s="117">
        <f t="shared" si="2"/>
        <v>0.73333333333333328</v>
      </c>
      <c r="I9" s="108">
        <v>12</v>
      </c>
      <c r="J9" s="117">
        <f t="shared" si="3"/>
        <v>0.66666666666666663</v>
      </c>
      <c r="K9" s="131">
        <f t="shared" si="4"/>
        <v>0.70714285714285707</v>
      </c>
    </row>
    <row r="10" spans="1:11" s="22" customFormat="1" ht="24.95" customHeight="1">
      <c r="A10" s="20">
        <v>5</v>
      </c>
      <c r="B10" s="28" t="s">
        <v>114</v>
      </c>
      <c r="C10" s="108">
        <v>14</v>
      </c>
      <c r="D10" s="117">
        <f t="shared" si="0"/>
        <v>0.66666666666666663</v>
      </c>
      <c r="E10" s="108">
        <v>14</v>
      </c>
      <c r="F10" s="117">
        <f t="shared" si="1"/>
        <v>0.66666666666666663</v>
      </c>
      <c r="G10" s="108">
        <v>10</v>
      </c>
      <c r="H10" s="117">
        <f t="shared" si="2"/>
        <v>0.66666666666666663</v>
      </c>
      <c r="I10" s="108">
        <v>12</v>
      </c>
      <c r="J10" s="117">
        <f t="shared" si="3"/>
        <v>0.66666666666666663</v>
      </c>
      <c r="K10" s="131">
        <f t="shared" si="4"/>
        <v>0.66666666666666663</v>
      </c>
    </row>
    <row r="11" spans="1:11" s="22" customFormat="1" ht="24.95" customHeight="1">
      <c r="A11" s="20">
        <v>6</v>
      </c>
      <c r="B11" s="28" t="s">
        <v>115</v>
      </c>
      <c r="C11" s="108">
        <v>5</v>
      </c>
      <c r="D11" s="117">
        <f t="shared" si="0"/>
        <v>0.23809523809523808</v>
      </c>
      <c r="E11" s="108">
        <v>5</v>
      </c>
      <c r="F11" s="117">
        <f t="shared" si="1"/>
        <v>0.23809523809523808</v>
      </c>
      <c r="G11" s="108">
        <v>4</v>
      </c>
      <c r="H11" s="117">
        <f t="shared" si="2"/>
        <v>0.26666666666666666</v>
      </c>
      <c r="I11" s="108">
        <v>4</v>
      </c>
      <c r="J11" s="117">
        <f t="shared" si="3"/>
        <v>0.22222222222222221</v>
      </c>
      <c r="K11" s="131">
        <f t="shared" si="4"/>
        <v>0.24126984126984127</v>
      </c>
    </row>
    <row r="12" spans="1:11" s="22" customFormat="1" ht="24.95" customHeight="1">
      <c r="A12" s="20">
        <v>7</v>
      </c>
      <c r="B12" s="28" t="s">
        <v>116</v>
      </c>
      <c r="C12" s="108">
        <v>19</v>
      </c>
      <c r="D12" s="117">
        <f t="shared" si="0"/>
        <v>0.90476190476190477</v>
      </c>
      <c r="E12" s="108">
        <v>19</v>
      </c>
      <c r="F12" s="117">
        <f t="shared" si="1"/>
        <v>0.90476190476190477</v>
      </c>
      <c r="G12" s="108">
        <v>7</v>
      </c>
      <c r="H12" s="117">
        <f t="shared" si="2"/>
        <v>0.46666666666666667</v>
      </c>
      <c r="I12" s="108">
        <v>14</v>
      </c>
      <c r="J12" s="117">
        <f t="shared" si="3"/>
        <v>0.77777777777777779</v>
      </c>
      <c r="K12" s="131">
        <f t="shared" si="4"/>
        <v>0.76349206349206344</v>
      </c>
    </row>
    <row r="13" spans="1:11" s="22" customFormat="1" ht="24.95" customHeight="1">
      <c r="A13" s="20">
        <v>8</v>
      </c>
      <c r="B13" s="28" t="s">
        <v>117</v>
      </c>
      <c r="C13" s="108">
        <v>17</v>
      </c>
      <c r="D13" s="117">
        <f t="shared" si="0"/>
        <v>0.80952380952380953</v>
      </c>
      <c r="E13" s="108">
        <v>17</v>
      </c>
      <c r="F13" s="117">
        <f t="shared" si="1"/>
        <v>0.80952380952380953</v>
      </c>
      <c r="G13" s="108">
        <v>12</v>
      </c>
      <c r="H13" s="117">
        <f t="shared" si="2"/>
        <v>0.8</v>
      </c>
      <c r="I13" s="108">
        <v>13</v>
      </c>
      <c r="J13" s="117">
        <f t="shared" si="3"/>
        <v>0.72222222222222221</v>
      </c>
      <c r="K13" s="131">
        <f t="shared" si="4"/>
        <v>0.78531746031746041</v>
      </c>
    </row>
    <row r="14" spans="1:11" s="22" customFormat="1" ht="24.95" customHeight="1">
      <c r="A14" s="20">
        <v>9</v>
      </c>
      <c r="B14" s="28" t="s">
        <v>118</v>
      </c>
      <c r="C14" s="108">
        <v>13</v>
      </c>
      <c r="D14" s="117">
        <f t="shared" si="0"/>
        <v>0.61904761904761907</v>
      </c>
      <c r="E14" s="108">
        <v>13</v>
      </c>
      <c r="F14" s="117">
        <f t="shared" si="1"/>
        <v>0.61904761904761907</v>
      </c>
      <c r="G14" s="108">
        <v>8</v>
      </c>
      <c r="H14" s="117">
        <f t="shared" si="2"/>
        <v>0.53333333333333333</v>
      </c>
      <c r="I14" s="108">
        <v>11</v>
      </c>
      <c r="J14" s="117">
        <f t="shared" si="3"/>
        <v>0.61111111111111116</v>
      </c>
      <c r="K14" s="131">
        <f t="shared" si="4"/>
        <v>0.59563492063492063</v>
      </c>
    </row>
    <row r="15" spans="1:11" s="22" customFormat="1" ht="24.95" customHeight="1">
      <c r="A15" s="20">
        <v>10</v>
      </c>
      <c r="B15" s="28" t="s">
        <v>119</v>
      </c>
      <c r="C15" s="108">
        <v>10</v>
      </c>
      <c r="D15" s="117">
        <f t="shared" si="0"/>
        <v>0.47619047619047616</v>
      </c>
      <c r="E15" s="108">
        <v>10</v>
      </c>
      <c r="F15" s="117">
        <f t="shared" si="1"/>
        <v>0.47619047619047616</v>
      </c>
      <c r="G15" s="108">
        <v>10</v>
      </c>
      <c r="H15" s="117">
        <f t="shared" si="2"/>
        <v>0.66666666666666663</v>
      </c>
      <c r="I15" s="108">
        <v>11</v>
      </c>
      <c r="J15" s="117">
        <f t="shared" si="3"/>
        <v>0.61111111111111116</v>
      </c>
      <c r="K15" s="131">
        <f t="shared" si="4"/>
        <v>0.55753968253968256</v>
      </c>
    </row>
    <row r="16" spans="1:11" s="22" customFormat="1" ht="24.95" customHeight="1">
      <c r="A16" s="20">
        <v>11</v>
      </c>
      <c r="B16" s="28" t="s">
        <v>120</v>
      </c>
      <c r="C16" s="108">
        <v>12</v>
      </c>
      <c r="D16" s="117">
        <f t="shared" si="0"/>
        <v>0.5714285714285714</v>
      </c>
      <c r="E16" s="108">
        <v>12</v>
      </c>
      <c r="F16" s="117">
        <f t="shared" si="1"/>
        <v>0.5714285714285714</v>
      </c>
      <c r="G16" s="108">
        <v>10</v>
      </c>
      <c r="H16" s="117">
        <f t="shared" si="2"/>
        <v>0.66666666666666663</v>
      </c>
      <c r="I16" s="108">
        <v>10</v>
      </c>
      <c r="J16" s="117">
        <f t="shared" si="3"/>
        <v>0.55555555555555558</v>
      </c>
      <c r="K16" s="131">
        <f t="shared" si="4"/>
        <v>0.59126984126984117</v>
      </c>
    </row>
    <row r="17" spans="1:11" s="22" customFormat="1" ht="24.95" customHeight="1">
      <c r="A17" s="20">
        <v>12</v>
      </c>
      <c r="B17" s="28" t="s">
        <v>121</v>
      </c>
      <c r="C17" s="108">
        <v>7</v>
      </c>
      <c r="D17" s="117">
        <f t="shared" si="0"/>
        <v>0.33333333333333331</v>
      </c>
      <c r="E17" s="108">
        <v>7</v>
      </c>
      <c r="F17" s="117">
        <f t="shared" si="1"/>
        <v>0.33333333333333331</v>
      </c>
      <c r="G17" s="108">
        <v>5</v>
      </c>
      <c r="H17" s="117">
        <f t="shared" si="2"/>
        <v>0.33333333333333331</v>
      </c>
      <c r="I17" s="108">
        <v>8</v>
      </c>
      <c r="J17" s="117">
        <f t="shared" si="3"/>
        <v>0.44444444444444442</v>
      </c>
      <c r="K17" s="131">
        <f t="shared" si="4"/>
        <v>0.3611111111111111</v>
      </c>
    </row>
    <row r="18" spans="1:11" s="22" customFormat="1" ht="24.95" customHeight="1">
      <c r="A18" s="20">
        <v>13</v>
      </c>
      <c r="B18" s="28" t="s">
        <v>122</v>
      </c>
      <c r="C18" s="108">
        <v>8</v>
      </c>
      <c r="D18" s="117">
        <f t="shared" si="0"/>
        <v>0.38095238095238093</v>
      </c>
      <c r="E18" s="108">
        <v>8</v>
      </c>
      <c r="F18" s="117">
        <f t="shared" si="1"/>
        <v>0.38095238095238093</v>
      </c>
      <c r="G18" s="108">
        <v>6</v>
      </c>
      <c r="H18" s="117">
        <f t="shared" si="2"/>
        <v>0.4</v>
      </c>
      <c r="I18" s="108">
        <v>8</v>
      </c>
      <c r="J18" s="117">
        <f t="shared" si="3"/>
        <v>0.44444444444444442</v>
      </c>
      <c r="K18" s="131">
        <f t="shared" si="4"/>
        <v>0.40158730158730155</v>
      </c>
    </row>
    <row r="19" spans="1:11" s="22" customFormat="1" ht="24.95" customHeight="1">
      <c r="A19" s="20">
        <v>14</v>
      </c>
      <c r="B19" s="28" t="s">
        <v>123</v>
      </c>
      <c r="C19" s="108">
        <v>15</v>
      </c>
      <c r="D19" s="117">
        <f t="shared" si="0"/>
        <v>0.7142857142857143</v>
      </c>
      <c r="E19" s="108">
        <v>15</v>
      </c>
      <c r="F19" s="117">
        <f t="shared" si="1"/>
        <v>0.7142857142857143</v>
      </c>
      <c r="G19" s="108">
        <v>8</v>
      </c>
      <c r="H19" s="117">
        <f t="shared" si="2"/>
        <v>0.53333333333333333</v>
      </c>
      <c r="I19" s="108">
        <v>11</v>
      </c>
      <c r="J19" s="117">
        <f t="shared" si="3"/>
        <v>0.61111111111111116</v>
      </c>
      <c r="K19" s="131">
        <f t="shared" si="4"/>
        <v>0.6432539682539683</v>
      </c>
    </row>
    <row r="20" spans="1:11" s="22" customFormat="1" ht="24.95" customHeight="1">
      <c r="A20" s="20">
        <v>15</v>
      </c>
      <c r="B20" s="28" t="s">
        <v>124</v>
      </c>
      <c r="C20" s="108">
        <v>14</v>
      </c>
      <c r="D20" s="117">
        <f t="shared" si="0"/>
        <v>0.66666666666666663</v>
      </c>
      <c r="E20" s="108">
        <v>14</v>
      </c>
      <c r="F20" s="117">
        <f t="shared" si="1"/>
        <v>0.66666666666666663</v>
      </c>
      <c r="G20" s="108">
        <v>9</v>
      </c>
      <c r="H20" s="117">
        <f t="shared" si="2"/>
        <v>0.6</v>
      </c>
      <c r="I20" s="108">
        <v>9</v>
      </c>
      <c r="J20" s="117">
        <f t="shared" si="3"/>
        <v>0.5</v>
      </c>
      <c r="K20" s="131">
        <f t="shared" si="4"/>
        <v>0.60833333333333328</v>
      </c>
    </row>
    <row r="21" spans="1:11" s="22" customFormat="1" ht="24.95" customHeight="1">
      <c r="A21" s="20">
        <v>16</v>
      </c>
      <c r="B21" s="28" t="s">
        <v>125</v>
      </c>
      <c r="C21" s="108">
        <v>17</v>
      </c>
      <c r="D21" s="117">
        <f t="shared" si="0"/>
        <v>0.80952380952380953</v>
      </c>
      <c r="E21" s="108">
        <v>17</v>
      </c>
      <c r="F21" s="117">
        <f t="shared" si="1"/>
        <v>0.80952380952380953</v>
      </c>
      <c r="G21" s="108">
        <v>11</v>
      </c>
      <c r="H21" s="117">
        <f t="shared" si="2"/>
        <v>0.73333333333333328</v>
      </c>
      <c r="I21" s="108">
        <v>13</v>
      </c>
      <c r="J21" s="117">
        <f t="shared" si="3"/>
        <v>0.72222222222222221</v>
      </c>
      <c r="K21" s="131">
        <f t="shared" si="4"/>
        <v>0.7686507936507937</v>
      </c>
    </row>
    <row r="22" spans="1:11" s="22" customFormat="1" ht="24.95" customHeight="1">
      <c r="A22" s="20">
        <v>17</v>
      </c>
      <c r="B22" s="28" t="s">
        <v>126</v>
      </c>
      <c r="C22" s="108">
        <v>10</v>
      </c>
      <c r="D22" s="117">
        <f t="shared" si="0"/>
        <v>0.47619047619047616</v>
      </c>
      <c r="E22" s="108">
        <v>10</v>
      </c>
      <c r="F22" s="117">
        <f t="shared" si="1"/>
        <v>0.47619047619047616</v>
      </c>
      <c r="G22" s="108">
        <v>5</v>
      </c>
      <c r="H22" s="117">
        <f t="shared" si="2"/>
        <v>0.33333333333333331</v>
      </c>
      <c r="I22" s="108">
        <v>8</v>
      </c>
      <c r="J22" s="117">
        <f t="shared" si="3"/>
        <v>0.44444444444444442</v>
      </c>
      <c r="K22" s="131">
        <f t="shared" si="4"/>
        <v>0.4325396825396825</v>
      </c>
    </row>
    <row r="23" spans="1:11" s="22" customFormat="1" ht="24.95" customHeight="1">
      <c r="A23" s="20">
        <v>18</v>
      </c>
      <c r="B23" s="28" t="s">
        <v>127</v>
      </c>
      <c r="C23" s="108">
        <v>7</v>
      </c>
      <c r="D23" s="117">
        <f t="shared" si="0"/>
        <v>0.33333333333333331</v>
      </c>
      <c r="E23" s="108">
        <v>7</v>
      </c>
      <c r="F23" s="117">
        <f t="shared" si="1"/>
        <v>0.33333333333333331</v>
      </c>
      <c r="G23" s="108">
        <v>6</v>
      </c>
      <c r="H23" s="117">
        <f t="shared" si="2"/>
        <v>0.4</v>
      </c>
      <c r="I23" s="108">
        <v>7</v>
      </c>
      <c r="J23" s="117">
        <f t="shared" si="3"/>
        <v>0.3888888888888889</v>
      </c>
      <c r="K23" s="131">
        <f t="shared" si="4"/>
        <v>0.36388888888888887</v>
      </c>
    </row>
    <row r="24" spans="1:11" s="22" customFormat="1" ht="24.95" customHeight="1">
      <c r="A24" s="20">
        <v>19</v>
      </c>
      <c r="B24" s="28" t="s">
        <v>128</v>
      </c>
      <c r="C24" s="108">
        <v>14</v>
      </c>
      <c r="D24" s="117">
        <f t="shared" si="0"/>
        <v>0.66666666666666663</v>
      </c>
      <c r="E24" s="108">
        <v>14</v>
      </c>
      <c r="F24" s="117">
        <f t="shared" si="1"/>
        <v>0.66666666666666663</v>
      </c>
      <c r="G24" s="108">
        <v>11</v>
      </c>
      <c r="H24" s="117">
        <f t="shared" si="2"/>
        <v>0.73333333333333328</v>
      </c>
      <c r="I24" s="108">
        <v>12</v>
      </c>
      <c r="J24" s="117">
        <f t="shared" si="3"/>
        <v>0.66666666666666663</v>
      </c>
      <c r="K24" s="131">
        <f t="shared" si="4"/>
        <v>0.68333333333333324</v>
      </c>
    </row>
    <row r="25" spans="1:11" s="22" customFormat="1" ht="24.95" customHeight="1">
      <c r="A25" s="20">
        <v>20</v>
      </c>
      <c r="B25" s="28" t="s">
        <v>129</v>
      </c>
      <c r="C25" s="108">
        <v>14</v>
      </c>
      <c r="D25" s="117">
        <f t="shared" si="0"/>
        <v>0.66666666666666663</v>
      </c>
      <c r="E25" s="108">
        <v>14</v>
      </c>
      <c r="F25" s="117">
        <f t="shared" si="1"/>
        <v>0.66666666666666663</v>
      </c>
      <c r="G25" s="108">
        <v>10</v>
      </c>
      <c r="H25" s="117">
        <f t="shared" si="2"/>
        <v>0.66666666666666663</v>
      </c>
      <c r="I25" s="108">
        <v>11</v>
      </c>
      <c r="J25" s="117">
        <f t="shared" si="3"/>
        <v>0.61111111111111116</v>
      </c>
      <c r="K25" s="131">
        <f t="shared" si="4"/>
        <v>0.65277777777777779</v>
      </c>
    </row>
    <row r="26" spans="1:11" s="22" customFormat="1" ht="24.95" customHeight="1">
      <c r="A26" s="20">
        <v>21</v>
      </c>
      <c r="B26" s="28" t="s">
        <v>130</v>
      </c>
      <c r="C26" s="108">
        <v>6</v>
      </c>
      <c r="D26" s="117">
        <f t="shared" si="0"/>
        <v>0.2857142857142857</v>
      </c>
      <c r="E26" s="108">
        <v>6</v>
      </c>
      <c r="F26" s="117">
        <f t="shared" si="1"/>
        <v>0.2857142857142857</v>
      </c>
      <c r="G26" s="108">
        <v>4</v>
      </c>
      <c r="H26" s="117">
        <f t="shared" si="2"/>
        <v>0.26666666666666666</v>
      </c>
      <c r="I26" s="108">
        <v>6</v>
      </c>
      <c r="J26" s="117">
        <f t="shared" si="3"/>
        <v>0.33333333333333331</v>
      </c>
      <c r="K26" s="131">
        <f t="shared" si="4"/>
        <v>0.29285714285714282</v>
      </c>
    </row>
    <row r="27" spans="1:11" s="22" customFormat="1" ht="24.95" customHeight="1">
      <c r="A27" s="20">
        <v>22</v>
      </c>
      <c r="B27" s="28" t="s">
        <v>131</v>
      </c>
      <c r="C27" s="108">
        <v>5</v>
      </c>
      <c r="D27" s="117">
        <f t="shared" si="0"/>
        <v>0.23809523809523808</v>
      </c>
      <c r="E27" s="108">
        <v>5</v>
      </c>
      <c r="F27" s="117">
        <f t="shared" si="1"/>
        <v>0.23809523809523808</v>
      </c>
      <c r="G27" s="108">
        <v>5</v>
      </c>
      <c r="H27" s="117">
        <f t="shared" si="2"/>
        <v>0.33333333333333331</v>
      </c>
      <c r="I27" s="108">
        <v>6</v>
      </c>
      <c r="J27" s="117">
        <f t="shared" si="3"/>
        <v>0.33333333333333331</v>
      </c>
      <c r="K27" s="131">
        <f t="shared" si="4"/>
        <v>0.2857142857142857</v>
      </c>
    </row>
    <row r="28" spans="1:11" s="22" customFormat="1" ht="24.95" customHeight="1">
      <c r="A28" s="20">
        <v>23</v>
      </c>
      <c r="B28" s="28" t="s">
        <v>132</v>
      </c>
      <c r="C28" s="108">
        <v>16</v>
      </c>
      <c r="D28" s="117">
        <f t="shared" si="0"/>
        <v>0.76190476190476186</v>
      </c>
      <c r="E28" s="108">
        <v>16</v>
      </c>
      <c r="F28" s="117">
        <f t="shared" si="1"/>
        <v>0.76190476190476186</v>
      </c>
      <c r="G28" s="108">
        <v>8</v>
      </c>
      <c r="H28" s="117">
        <f t="shared" si="2"/>
        <v>0.53333333333333333</v>
      </c>
      <c r="I28" s="108">
        <v>12</v>
      </c>
      <c r="J28" s="117">
        <f t="shared" si="3"/>
        <v>0.66666666666666663</v>
      </c>
      <c r="K28" s="131">
        <f t="shared" si="4"/>
        <v>0.68095238095238086</v>
      </c>
    </row>
    <row r="29" spans="1:11" s="22" customFormat="1" ht="24.95" customHeight="1">
      <c r="A29" s="20">
        <v>24</v>
      </c>
      <c r="B29" s="28" t="s">
        <v>133</v>
      </c>
      <c r="C29" s="108">
        <v>14</v>
      </c>
      <c r="D29" s="117">
        <f t="shared" si="0"/>
        <v>0.66666666666666663</v>
      </c>
      <c r="E29" s="108">
        <v>14</v>
      </c>
      <c r="F29" s="117">
        <f t="shared" si="1"/>
        <v>0.66666666666666663</v>
      </c>
      <c r="G29" s="108">
        <v>9</v>
      </c>
      <c r="H29" s="117">
        <f t="shared" si="2"/>
        <v>0.6</v>
      </c>
      <c r="I29" s="108">
        <v>10</v>
      </c>
      <c r="J29" s="117">
        <f t="shared" si="3"/>
        <v>0.55555555555555558</v>
      </c>
      <c r="K29" s="131">
        <f t="shared" si="4"/>
        <v>0.62222222222222223</v>
      </c>
    </row>
    <row r="30" spans="1:11" s="22" customFormat="1" ht="24.95" customHeight="1">
      <c r="A30" s="20">
        <v>25</v>
      </c>
      <c r="B30" s="21" t="s">
        <v>594</v>
      </c>
      <c r="C30" s="108">
        <v>8</v>
      </c>
      <c r="D30" s="117">
        <f t="shared" si="0"/>
        <v>0.38095238095238093</v>
      </c>
      <c r="E30" s="108">
        <v>8</v>
      </c>
      <c r="F30" s="117">
        <f t="shared" si="1"/>
        <v>0.38095238095238093</v>
      </c>
      <c r="G30" s="108">
        <v>8</v>
      </c>
      <c r="H30" s="117">
        <f t="shared" si="2"/>
        <v>0.53333333333333333</v>
      </c>
      <c r="I30" s="108">
        <v>8</v>
      </c>
      <c r="J30" s="117">
        <f t="shared" si="3"/>
        <v>0.44444444444444442</v>
      </c>
      <c r="K30" s="131">
        <f t="shared" si="4"/>
        <v>0.43492063492063487</v>
      </c>
    </row>
    <row r="31" spans="1:11" s="22" customFormat="1" ht="24.95" customHeight="1">
      <c r="A31" s="20">
        <v>26</v>
      </c>
      <c r="B31" s="21" t="s">
        <v>748</v>
      </c>
      <c r="C31" s="108">
        <v>10</v>
      </c>
      <c r="D31" s="117">
        <f t="shared" si="0"/>
        <v>0.47619047619047616</v>
      </c>
      <c r="E31" s="108">
        <v>10</v>
      </c>
      <c r="F31" s="117">
        <f t="shared" si="1"/>
        <v>0.47619047619047616</v>
      </c>
      <c r="G31" s="108">
        <v>4</v>
      </c>
      <c r="H31" s="117">
        <f t="shared" si="2"/>
        <v>0.26666666666666666</v>
      </c>
      <c r="I31" s="108">
        <v>9</v>
      </c>
      <c r="J31" s="117">
        <f t="shared" si="3"/>
        <v>0.5</v>
      </c>
      <c r="K31" s="131">
        <f t="shared" si="4"/>
        <v>0.42976190476190473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5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64"/>
  <sheetViews>
    <sheetView topLeftCell="A52" workbookViewId="0">
      <selection activeCell="N8" sqref="N8"/>
    </sheetView>
  </sheetViews>
  <sheetFormatPr defaultRowHeight="24.95" customHeight="1"/>
  <cols>
    <col min="1" max="1" width="10.140625" style="9" customWidth="1"/>
    <col min="2" max="2" width="24.85546875" style="107" bestFit="1" customWidth="1"/>
    <col min="3" max="3" width="9.140625" style="19"/>
    <col min="4" max="4" width="9.140625" style="74"/>
    <col min="5" max="5" width="11.5703125" style="9" customWidth="1"/>
    <col min="6" max="6" width="11.28515625" style="74" customWidth="1"/>
    <col min="7" max="7" width="9.140625" style="9"/>
    <col min="8" max="8" width="9.140625" style="74"/>
    <col min="9" max="9" width="11.42578125" style="19" customWidth="1"/>
    <col min="10" max="10" width="11" style="19" customWidth="1"/>
    <col min="11" max="16384" width="9.140625" style="9"/>
  </cols>
  <sheetData>
    <row r="1" spans="1:11" s="27" customFormat="1" ht="24.95" customHeight="1">
      <c r="A1" s="180" t="s">
        <v>1006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1" s="27" customFormat="1" ht="24.95" customHeight="1">
      <c r="A2" s="88"/>
      <c r="B2" s="103" t="s">
        <v>401</v>
      </c>
      <c r="C2" s="191" t="s">
        <v>1042</v>
      </c>
      <c r="D2" s="191"/>
      <c r="E2" s="191" t="s">
        <v>1044</v>
      </c>
      <c r="F2" s="191"/>
      <c r="G2" s="189" t="s">
        <v>1041</v>
      </c>
      <c r="H2" s="190"/>
      <c r="I2" s="191" t="s">
        <v>1043</v>
      </c>
      <c r="J2" s="191"/>
      <c r="K2" s="113"/>
    </row>
    <row r="3" spans="1:11" s="27" customFormat="1" ht="24.95" customHeight="1">
      <c r="A3" s="73"/>
      <c r="B3" s="80" t="s">
        <v>1014</v>
      </c>
      <c r="C3" s="40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s="27" customFormat="1" ht="20.25" customHeight="1">
      <c r="A4" s="92"/>
      <c r="B4" s="80" t="s">
        <v>1016</v>
      </c>
      <c r="C4" s="124">
        <v>21</v>
      </c>
      <c r="D4" s="115"/>
      <c r="E4" s="93">
        <v>21</v>
      </c>
      <c r="F4" s="115"/>
      <c r="G4" s="93">
        <v>21</v>
      </c>
      <c r="H4" s="115"/>
      <c r="I4" s="94">
        <v>14</v>
      </c>
      <c r="J4" s="117"/>
      <c r="K4" s="95" t="s">
        <v>1017</v>
      </c>
    </row>
    <row r="5" spans="1:11" s="16" customFormat="1" ht="22.5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116"/>
      <c r="I5" s="3"/>
      <c r="J5" s="3"/>
      <c r="K5" s="4"/>
    </row>
    <row r="6" spans="1:11" s="27" customFormat="1" ht="24.95" customHeight="1">
      <c r="A6" s="26">
        <v>1</v>
      </c>
      <c r="B6" s="105" t="s">
        <v>134</v>
      </c>
      <c r="C6" s="109">
        <v>17</v>
      </c>
      <c r="D6" s="114">
        <f>C6/21</f>
        <v>0.80952380952380953</v>
      </c>
      <c r="E6" s="109">
        <v>17</v>
      </c>
      <c r="F6" s="114">
        <f>E6/21</f>
        <v>0.80952380952380953</v>
      </c>
      <c r="G6" s="109">
        <v>17</v>
      </c>
      <c r="H6" s="114">
        <f>G6/21</f>
        <v>0.80952380952380953</v>
      </c>
      <c r="I6" s="109">
        <v>11</v>
      </c>
      <c r="J6" s="114">
        <f>I6/14</f>
        <v>0.7857142857142857</v>
      </c>
      <c r="K6" s="129">
        <f>(D6+F6+H6+J6)/4</f>
        <v>0.8035714285714286</v>
      </c>
    </row>
    <row r="7" spans="1:11" s="27" customFormat="1" ht="24.95" customHeight="1">
      <c r="A7" s="26">
        <v>2</v>
      </c>
      <c r="B7" s="105" t="s">
        <v>135</v>
      </c>
      <c r="C7" s="109">
        <v>8</v>
      </c>
      <c r="D7" s="114">
        <f t="shared" ref="D7:D63" si="0">C7/21</f>
        <v>0.38095238095238093</v>
      </c>
      <c r="E7" s="109">
        <v>8</v>
      </c>
      <c r="F7" s="114">
        <f t="shared" ref="F7:F63" si="1">E7/21</f>
        <v>0.38095238095238093</v>
      </c>
      <c r="G7" s="109">
        <v>8</v>
      </c>
      <c r="H7" s="114">
        <f t="shared" ref="H7:H63" si="2">G7/21</f>
        <v>0.38095238095238093</v>
      </c>
      <c r="I7" s="109">
        <v>4</v>
      </c>
      <c r="J7" s="114">
        <f t="shared" ref="J7:J63" si="3">I7/14</f>
        <v>0.2857142857142857</v>
      </c>
      <c r="K7" s="129">
        <f t="shared" ref="K7:K63" si="4">(D7+F7+H7+J7)/4</f>
        <v>0.3571428571428571</v>
      </c>
    </row>
    <row r="8" spans="1:11" s="27" customFormat="1" ht="24.95" customHeight="1">
      <c r="A8" s="26">
        <v>3</v>
      </c>
      <c r="B8" s="105" t="s">
        <v>136</v>
      </c>
      <c r="C8" s="109">
        <v>16</v>
      </c>
      <c r="D8" s="114">
        <f t="shared" si="0"/>
        <v>0.76190476190476186</v>
      </c>
      <c r="E8" s="109">
        <v>16</v>
      </c>
      <c r="F8" s="114">
        <f t="shared" si="1"/>
        <v>0.76190476190476186</v>
      </c>
      <c r="G8" s="109">
        <v>16</v>
      </c>
      <c r="H8" s="114">
        <f t="shared" si="2"/>
        <v>0.76190476190476186</v>
      </c>
      <c r="I8" s="109">
        <v>10</v>
      </c>
      <c r="J8" s="114">
        <f t="shared" si="3"/>
        <v>0.7142857142857143</v>
      </c>
      <c r="K8" s="129">
        <f t="shared" si="4"/>
        <v>0.75</v>
      </c>
    </row>
    <row r="9" spans="1:11" s="27" customFormat="1" ht="24.95" customHeight="1">
      <c r="A9" s="26">
        <v>4</v>
      </c>
      <c r="B9" s="105" t="s">
        <v>457</v>
      </c>
      <c r="C9" s="109">
        <v>18</v>
      </c>
      <c r="D9" s="114">
        <f t="shared" si="0"/>
        <v>0.8571428571428571</v>
      </c>
      <c r="E9" s="109">
        <v>18</v>
      </c>
      <c r="F9" s="114">
        <f t="shared" si="1"/>
        <v>0.8571428571428571</v>
      </c>
      <c r="G9" s="109">
        <v>18</v>
      </c>
      <c r="H9" s="114">
        <f t="shared" si="2"/>
        <v>0.8571428571428571</v>
      </c>
      <c r="I9" s="109">
        <v>11</v>
      </c>
      <c r="J9" s="114">
        <f t="shared" si="3"/>
        <v>0.7857142857142857</v>
      </c>
      <c r="K9" s="129">
        <f t="shared" si="4"/>
        <v>0.83928571428571419</v>
      </c>
    </row>
    <row r="10" spans="1:11" s="27" customFormat="1" ht="24.95" customHeight="1">
      <c r="A10" s="26">
        <v>5</v>
      </c>
      <c r="B10" s="105" t="s">
        <v>137</v>
      </c>
      <c r="C10" s="109">
        <v>15</v>
      </c>
      <c r="D10" s="114">
        <f t="shared" si="0"/>
        <v>0.7142857142857143</v>
      </c>
      <c r="E10" s="109">
        <v>15</v>
      </c>
      <c r="F10" s="114">
        <f t="shared" si="1"/>
        <v>0.7142857142857143</v>
      </c>
      <c r="G10" s="109">
        <v>15</v>
      </c>
      <c r="H10" s="114">
        <f t="shared" si="2"/>
        <v>0.7142857142857143</v>
      </c>
      <c r="I10" s="109">
        <v>11</v>
      </c>
      <c r="J10" s="114">
        <f t="shared" si="3"/>
        <v>0.7857142857142857</v>
      </c>
      <c r="K10" s="129">
        <f t="shared" si="4"/>
        <v>0.7321428571428571</v>
      </c>
    </row>
    <row r="11" spans="1:11" s="27" customFormat="1" ht="24.95" customHeight="1">
      <c r="A11" s="26">
        <v>6</v>
      </c>
      <c r="B11" s="105" t="s">
        <v>138</v>
      </c>
      <c r="C11" s="109">
        <v>14</v>
      </c>
      <c r="D11" s="114">
        <f t="shared" si="0"/>
        <v>0.66666666666666663</v>
      </c>
      <c r="E11" s="109">
        <v>14</v>
      </c>
      <c r="F11" s="114">
        <f t="shared" si="1"/>
        <v>0.66666666666666663</v>
      </c>
      <c r="G11" s="109">
        <v>14</v>
      </c>
      <c r="H11" s="114">
        <f t="shared" si="2"/>
        <v>0.66666666666666663</v>
      </c>
      <c r="I11" s="109">
        <v>9</v>
      </c>
      <c r="J11" s="114">
        <f t="shared" si="3"/>
        <v>0.6428571428571429</v>
      </c>
      <c r="K11" s="129">
        <f t="shared" si="4"/>
        <v>0.6607142857142857</v>
      </c>
    </row>
    <row r="12" spans="1:11" s="27" customFormat="1" ht="24.95" customHeight="1">
      <c r="A12" s="26">
        <v>7</v>
      </c>
      <c r="B12" s="105" t="s">
        <v>139</v>
      </c>
      <c r="C12" s="109">
        <v>10</v>
      </c>
      <c r="D12" s="114">
        <f t="shared" si="0"/>
        <v>0.47619047619047616</v>
      </c>
      <c r="E12" s="109">
        <v>10</v>
      </c>
      <c r="F12" s="114">
        <f t="shared" si="1"/>
        <v>0.47619047619047616</v>
      </c>
      <c r="G12" s="109">
        <v>10</v>
      </c>
      <c r="H12" s="114">
        <f t="shared" si="2"/>
        <v>0.47619047619047616</v>
      </c>
      <c r="I12" s="109">
        <v>6</v>
      </c>
      <c r="J12" s="114">
        <f t="shared" si="3"/>
        <v>0.42857142857142855</v>
      </c>
      <c r="K12" s="129">
        <f t="shared" si="4"/>
        <v>0.46428571428571425</v>
      </c>
    </row>
    <row r="13" spans="1:11" s="27" customFormat="1" ht="24.95" customHeight="1">
      <c r="A13" s="26">
        <v>8</v>
      </c>
      <c r="B13" s="105" t="s">
        <v>140</v>
      </c>
      <c r="C13" s="109">
        <v>10</v>
      </c>
      <c r="D13" s="114">
        <f t="shared" si="0"/>
        <v>0.47619047619047616</v>
      </c>
      <c r="E13" s="109">
        <v>10</v>
      </c>
      <c r="F13" s="114">
        <f t="shared" si="1"/>
        <v>0.47619047619047616</v>
      </c>
      <c r="G13" s="109">
        <v>10</v>
      </c>
      <c r="H13" s="114">
        <f t="shared" si="2"/>
        <v>0.47619047619047616</v>
      </c>
      <c r="I13" s="109">
        <v>8</v>
      </c>
      <c r="J13" s="114">
        <f t="shared" si="3"/>
        <v>0.5714285714285714</v>
      </c>
      <c r="K13" s="129">
        <f t="shared" si="4"/>
        <v>0.49999999999999994</v>
      </c>
    </row>
    <row r="14" spans="1:11" s="27" customFormat="1" ht="24.95" customHeight="1">
      <c r="A14" s="26">
        <v>9</v>
      </c>
      <c r="B14" s="105" t="s">
        <v>141</v>
      </c>
      <c r="C14" s="109">
        <v>12</v>
      </c>
      <c r="D14" s="114">
        <f t="shared" si="0"/>
        <v>0.5714285714285714</v>
      </c>
      <c r="E14" s="109">
        <v>12</v>
      </c>
      <c r="F14" s="114">
        <f t="shared" si="1"/>
        <v>0.5714285714285714</v>
      </c>
      <c r="G14" s="109">
        <v>12</v>
      </c>
      <c r="H14" s="114">
        <f t="shared" si="2"/>
        <v>0.5714285714285714</v>
      </c>
      <c r="I14" s="109">
        <v>8</v>
      </c>
      <c r="J14" s="114">
        <f t="shared" si="3"/>
        <v>0.5714285714285714</v>
      </c>
      <c r="K14" s="129">
        <f t="shared" si="4"/>
        <v>0.5714285714285714</v>
      </c>
    </row>
    <row r="15" spans="1:11" s="27" customFormat="1" ht="24.95" customHeight="1">
      <c r="A15" s="26">
        <v>10</v>
      </c>
      <c r="B15" s="105" t="s">
        <v>142</v>
      </c>
      <c r="C15" s="109">
        <v>11</v>
      </c>
      <c r="D15" s="114">
        <f t="shared" si="0"/>
        <v>0.52380952380952384</v>
      </c>
      <c r="E15" s="109">
        <v>11</v>
      </c>
      <c r="F15" s="114">
        <f t="shared" si="1"/>
        <v>0.52380952380952384</v>
      </c>
      <c r="G15" s="109">
        <v>11</v>
      </c>
      <c r="H15" s="114">
        <f t="shared" si="2"/>
        <v>0.52380952380952384</v>
      </c>
      <c r="I15" s="109">
        <v>9</v>
      </c>
      <c r="J15" s="114">
        <f t="shared" si="3"/>
        <v>0.6428571428571429</v>
      </c>
      <c r="K15" s="129">
        <f t="shared" si="4"/>
        <v>0.5535714285714286</v>
      </c>
    </row>
    <row r="16" spans="1:11" s="27" customFormat="1" ht="24.95" customHeight="1">
      <c r="A16" s="26">
        <v>11</v>
      </c>
      <c r="B16" s="105" t="s">
        <v>143</v>
      </c>
      <c r="C16" s="109">
        <v>15</v>
      </c>
      <c r="D16" s="114">
        <f t="shared" si="0"/>
        <v>0.7142857142857143</v>
      </c>
      <c r="E16" s="109">
        <v>15</v>
      </c>
      <c r="F16" s="114">
        <f t="shared" si="1"/>
        <v>0.7142857142857143</v>
      </c>
      <c r="G16" s="109">
        <v>15</v>
      </c>
      <c r="H16" s="114">
        <f t="shared" si="2"/>
        <v>0.7142857142857143</v>
      </c>
      <c r="I16" s="109">
        <v>9</v>
      </c>
      <c r="J16" s="114">
        <f t="shared" si="3"/>
        <v>0.6428571428571429</v>
      </c>
      <c r="K16" s="129">
        <f t="shared" si="4"/>
        <v>0.6964285714285714</v>
      </c>
    </row>
    <row r="17" spans="1:11" s="27" customFormat="1" ht="24.95" customHeight="1">
      <c r="A17" s="26">
        <v>12</v>
      </c>
      <c r="B17" s="105" t="s">
        <v>144</v>
      </c>
      <c r="C17" s="109">
        <v>10</v>
      </c>
      <c r="D17" s="114">
        <f t="shared" si="0"/>
        <v>0.47619047619047616</v>
      </c>
      <c r="E17" s="109">
        <v>10</v>
      </c>
      <c r="F17" s="114">
        <f t="shared" si="1"/>
        <v>0.47619047619047616</v>
      </c>
      <c r="G17" s="109">
        <v>10</v>
      </c>
      <c r="H17" s="114">
        <f t="shared" si="2"/>
        <v>0.47619047619047616</v>
      </c>
      <c r="I17" s="109">
        <v>6</v>
      </c>
      <c r="J17" s="114">
        <f t="shared" si="3"/>
        <v>0.42857142857142855</v>
      </c>
      <c r="K17" s="129">
        <f t="shared" si="4"/>
        <v>0.46428571428571425</v>
      </c>
    </row>
    <row r="18" spans="1:11" s="27" customFormat="1" ht="24.95" customHeight="1">
      <c r="A18" s="26">
        <v>13</v>
      </c>
      <c r="B18" s="105" t="s">
        <v>145</v>
      </c>
      <c r="C18" s="109">
        <v>8</v>
      </c>
      <c r="D18" s="114">
        <f t="shared" si="0"/>
        <v>0.38095238095238093</v>
      </c>
      <c r="E18" s="109">
        <v>8</v>
      </c>
      <c r="F18" s="114">
        <f t="shared" si="1"/>
        <v>0.38095238095238093</v>
      </c>
      <c r="G18" s="109">
        <v>8</v>
      </c>
      <c r="H18" s="114">
        <f t="shared" si="2"/>
        <v>0.38095238095238093</v>
      </c>
      <c r="I18" s="109">
        <v>7</v>
      </c>
      <c r="J18" s="114">
        <f t="shared" si="3"/>
        <v>0.5</v>
      </c>
      <c r="K18" s="129">
        <f t="shared" si="4"/>
        <v>0.4107142857142857</v>
      </c>
    </row>
    <row r="19" spans="1:11" s="27" customFormat="1" ht="24.95" customHeight="1">
      <c r="A19" s="26">
        <v>14</v>
      </c>
      <c r="B19" s="105" t="s">
        <v>146</v>
      </c>
      <c r="C19" s="109">
        <v>7</v>
      </c>
      <c r="D19" s="114">
        <f t="shared" si="0"/>
        <v>0.33333333333333331</v>
      </c>
      <c r="E19" s="109">
        <v>7</v>
      </c>
      <c r="F19" s="114">
        <f t="shared" si="1"/>
        <v>0.33333333333333331</v>
      </c>
      <c r="G19" s="109">
        <v>7</v>
      </c>
      <c r="H19" s="114">
        <f t="shared" si="2"/>
        <v>0.33333333333333331</v>
      </c>
      <c r="I19" s="109">
        <v>4</v>
      </c>
      <c r="J19" s="114">
        <f t="shared" si="3"/>
        <v>0.2857142857142857</v>
      </c>
      <c r="K19" s="129">
        <f t="shared" si="4"/>
        <v>0.3214285714285714</v>
      </c>
    </row>
    <row r="20" spans="1:11" s="27" customFormat="1" ht="24.95" customHeight="1">
      <c r="A20" s="26">
        <v>15</v>
      </c>
      <c r="B20" s="105" t="s">
        <v>147</v>
      </c>
      <c r="C20" s="109">
        <v>9</v>
      </c>
      <c r="D20" s="114">
        <f t="shared" si="0"/>
        <v>0.42857142857142855</v>
      </c>
      <c r="E20" s="109">
        <v>9</v>
      </c>
      <c r="F20" s="114">
        <f t="shared" si="1"/>
        <v>0.42857142857142855</v>
      </c>
      <c r="G20" s="109">
        <v>9</v>
      </c>
      <c r="H20" s="114">
        <f t="shared" si="2"/>
        <v>0.42857142857142855</v>
      </c>
      <c r="I20" s="109">
        <v>4</v>
      </c>
      <c r="J20" s="114">
        <f t="shared" si="3"/>
        <v>0.2857142857142857</v>
      </c>
      <c r="K20" s="129">
        <f t="shared" si="4"/>
        <v>0.39285714285714279</v>
      </c>
    </row>
    <row r="21" spans="1:11" s="27" customFormat="1" ht="24.95" customHeight="1">
      <c r="A21" s="26">
        <v>16</v>
      </c>
      <c r="B21" s="105" t="s">
        <v>148</v>
      </c>
      <c r="C21" s="109">
        <v>14</v>
      </c>
      <c r="D21" s="114">
        <f t="shared" si="0"/>
        <v>0.66666666666666663</v>
      </c>
      <c r="E21" s="109">
        <v>14</v>
      </c>
      <c r="F21" s="114">
        <f t="shared" si="1"/>
        <v>0.66666666666666663</v>
      </c>
      <c r="G21" s="109">
        <v>14</v>
      </c>
      <c r="H21" s="114">
        <f t="shared" si="2"/>
        <v>0.66666666666666663</v>
      </c>
      <c r="I21" s="109">
        <v>9</v>
      </c>
      <c r="J21" s="114">
        <f t="shared" si="3"/>
        <v>0.6428571428571429</v>
      </c>
      <c r="K21" s="129">
        <f t="shared" si="4"/>
        <v>0.6607142857142857</v>
      </c>
    </row>
    <row r="22" spans="1:11" s="27" customFormat="1" ht="24.95" customHeight="1">
      <c r="A22" s="26">
        <v>17</v>
      </c>
      <c r="B22" s="105" t="s">
        <v>149</v>
      </c>
      <c r="C22" s="109">
        <v>11</v>
      </c>
      <c r="D22" s="114">
        <f t="shared" si="0"/>
        <v>0.52380952380952384</v>
      </c>
      <c r="E22" s="109">
        <v>11</v>
      </c>
      <c r="F22" s="114">
        <f t="shared" si="1"/>
        <v>0.52380952380952384</v>
      </c>
      <c r="G22" s="109">
        <v>11</v>
      </c>
      <c r="H22" s="114">
        <f t="shared" si="2"/>
        <v>0.52380952380952384</v>
      </c>
      <c r="I22" s="109">
        <v>9</v>
      </c>
      <c r="J22" s="114">
        <f t="shared" si="3"/>
        <v>0.6428571428571429</v>
      </c>
      <c r="K22" s="129">
        <f t="shared" si="4"/>
        <v>0.5535714285714286</v>
      </c>
    </row>
    <row r="23" spans="1:11" s="27" customFormat="1" ht="24.95" customHeight="1">
      <c r="A23" s="26">
        <v>18</v>
      </c>
      <c r="B23" s="105" t="s">
        <v>150</v>
      </c>
      <c r="C23" s="109">
        <v>13</v>
      </c>
      <c r="D23" s="114">
        <f t="shared" si="0"/>
        <v>0.61904761904761907</v>
      </c>
      <c r="E23" s="109">
        <v>13</v>
      </c>
      <c r="F23" s="114">
        <f t="shared" si="1"/>
        <v>0.61904761904761907</v>
      </c>
      <c r="G23" s="109">
        <v>13</v>
      </c>
      <c r="H23" s="114">
        <f t="shared" si="2"/>
        <v>0.61904761904761907</v>
      </c>
      <c r="I23" s="109">
        <v>7</v>
      </c>
      <c r="J23" s="114">
        <f t="shared" si="3"/>
        <v>0.5</v>
      </c>
      <c r="K23" s="129">
        <f t="shared" si="4"/>
        <v>0.5892857142857143</v>
      </c>
    </row>
    <row r="24" spans="1:11" s="27" customFormat="1" ht="24.95" customHeight="1">
      <c r="A24" s="26">
        <v>19</v>
      </c>
      <c r="B24" s="105" t="s">
        <v>151</v>
      </c>
      <c r="C24" s="109">
        <v>16</v>
      </c>
      <c r="D24" s="114">
        <f t="shared" si="0"/>
        <v>0.76190476190476186</v>
      </c>
      <c r="E24" s="109">
        <v>16</v>
      </c>
      <c r="F24" s="114">
        <f t="shared" si="1"/>
        <v>0.76190476190476186</v>
      </c>
      <c r="G24" s="109">
        <v>16</v>
      </c>
      <c r="H24" s="114">
        <f t="shared" si="2"/>
        <v>0.76190476190476186</v>
      </c>
      <c r="I24" s="109">
        <v>9</v>
      </c>
      <c r="J24" s="114">
        <f t="shared" si="3"/>
        <v>0.6428571428571429</v>
      </c>
      <c r="K24" s="129">
        <f t="shared" si="4"/>
        <v>0.7321428571428571</v>
      </c>
    </row>
    <row r="25" spans="1:11" s="27" customFormat="1" ht="24.95" customHeight="1">
      <c r="A25" s="26">
        <v>20</v>
      </c>
      <c r="B25" s="105" t="s">
        <v>152</v>
      </c>
      <c r="C25" s="109">
        <v>15</v>
      </c>
      <c r="D25" s="114">
        <f t="shared" si="0"/>
        <v>0.7142857142857143</v>
      </c>
      <c r="E25" s="109">
        <v>15</v>
      </c>
      <c r="F25" s="114">
        <f t="shared" si="1"/>
        <v>0.7142857142857143</v>
      </c>
      <c r="G25" s="109">
        <v>15</v>
      </c>
      <c r="H25" s="114">
        <f t="shared" si="2"/>
        <v>0.7142857142857143</v>
      </c>
      <c r="I25" s="109">
        <v>8</v>
      </c>
      <c r="J25" s="114">
        <f t="shared" si="3"/>
        <v>0.5714285714285714</v>
      </c>
      <c r="K25" s="129">
        <f t="shared" si="4"/>
        <v>0.6785714285714286</v>
      </c>
    </row>
    <row r="26" spans="1:11" s="27" customFormat="1" ht="24.95" customHeight="1">
      <c r="A26" s="26">
        <v>21</v>
      </c>
      <c r="B26" s="105" t="s">
        <v>153</v>
      </c>
      <c r="C26" s="109">
        <v>4</v>
      </c>
      <c r="D26" s="114">
        <f t="shared" si="0"/>
        <v>0.19047619047619047</v>
      </c>
      <c r="E26" s="109">
        <v>4</v>
      </c>
      <c r="F26" s="114">
        <f t="shared" si="1"/>
        <v>0.19047619047619047</v>
      </c>
      <c r="G26" s="109">
        <v>4</v>
      </c>
      <c r="H26" s="114">
        <f t="shared" si="2"/>
        <v>0.19047619047619047</v>
      </c>
      <c r="I26" s="109">
        <v>4</v>
      </c>
      <c r="J26" s="114">
        <f t="shared" si="3"/>
        <v>0.2857142857142857</v>
      </c>
      <c r="K26" s="129">
        <f t="shared" si="4"/>
        <v>0.21428571428571427</v>
      </c>
    </row>
    <row r="27" spans="1:11" s="27" customFormat="1" ht="24.95" customHeight="1">
      <c r="A27" s="26">
        <v>22</v>
      </c>
      <c r="B27" s="105" t="s">
        <v>154</v>
      </c>
      <c r="C27" s="109">
        <v>14</v>
      </c>
      <c r="D27" s="114">
        <f t="shared" si="0"/>
        <v>0.66666666666666663</v>
      </c>
      <c r="E27" s="109">
        <v>14</v>
      </c>
      <c r="F27" s="114">
        <f t="shared" si="1"/>
        <v>0.66666666666666663</v>
      </c>
      <c r="G27" s="109">
        <v>14</v>
      </c>
      <c r="H27" s="114">
        <f t="shared" si="2"/>
        <v>0.66666666666666663</v>
      </c>
      <c r="I27" s="109">
        <v>9</v>
      </c>
      <c r="J27" s="114">
        <f t="shared" si="3"/>
        <v>0.6428571428571429</v>
      </c>
      <c r="K27" s="129">
        <f t="shared" si="4"/>
        <v>0.6607142857142857</v>
      </c>
    </row>
    <row r="28" spans="1:11" s="27" customFormat="1" ht="24.95" customHeight="1">
      <c r="A28" s="26">
        <v>23</v>
      </c>
      <c r="B28" s="105" t="s">
        <v>155</v>
      </c>
      <c r="C28" s="109">
        <v>17</v>
      </c>
      <c r="D28" s="114">
        <f t="shared" si="0"/>
        <v>0.80952380952380953</v>
      </c>
      <c r="E28" s="109">
        <v>17</v>
      </c>
      <c r="F28" s="114">
        <f t="shared" si="1"/>
        <v>0.80952380952380953</v>
      </c>
      <c r="G28" s="109">
        <v>17</v>
      </c>
      <c r="H28" s="114">
        <f t="shared" si="2"/>
        <v>0.80952380952380953</v>
      </c>
      <c r="I28" s="109">
        <v>10</v>
      </c>
      <c r="J28" s="114">
        <f t="shared" si="3"/>
        <v>0.7142857142857143</v>
      </c>
      <c r="K28" s="129">
        <f t="shared" si="4"/>
        <v>0.78571428571428581</v>
      </c>
    </row>
    <row r="29" spans="1:11" s="27" customFormat="1" ht="24.95" customHeight="1">
      <c r="A29" s="26">
        <v>24</v>
      </c>
      <c r="B29" s="105" t="s">
        <v>156</v>
      </c>
      <c r="C29" s="109">
        <v>17</v>
      </c>
      <c r="D29" s="114">
        <f t="shared" si="0"/>
        <v>0.80952380952380953</v>
      </c>
      <c r="E29" s="109">
        <v>17</v>
      </c>
      <c r="F29" s="114">
        <f t="shared" si="1"/>
        <v>0.80952380952380953</v>
      </c>
      <c r="G29" s="109">
        <v>17</v>
      </c>
      <c r="H29" s="114">
        <f t="shared" si="2"/>
        <v>0.80952380952380953</v>
      </c>
      <c r="I29" s="109">
        <v>14</v>
      </c>
      <c r="J29" s="114">
        <f t="shared" si="3"/>
        <v>1</v>
      </c>
      <c r="K29" s="129">
        <f t="shared" si="4"/>
        <v>0.85714285714285721</v>
      </c>
    </row>
    <row r="30" spans="1:11" s="27" customFormat="1" ht="24.95" customHeight="1">
      <c r="A30" s="26">
        <v>25</v>
      </c>
      <c r="B30" s="105" t="s">
        <v>157</v>
      </c>
      <c r="C30" s="109">
        <v>15</v>
      </c>
      <c r="D30" s="114">
        <f t="shared" si="0"/>
        <v>0.7142857142857143</v>
      </c>
      <c r="E30" s="109">
        <v>15</v>
      </c>
      <c r="F30" s="114">
        <f t="shared" si="1"/>
        <v>0.7142857142857143</v>
      </c>
      <c r="G30" s="109">
        <v>15</v>
      </c>
      <c r="H30" s="114">
        <f t="shared" si="2"/>
        <v>0.7142857142857143</v>
      </c>
      <c r="I30" s="109">
        <v>11</v>
      </c>
      <c r="J30" s="114">
        <f t="shared" si="3"/>
        <v>0.7857142857142857</v>
      </c>
      <c r="K30" s="129">
        <f t="shared" si="4"/>
        <v>0.7321428571428571</v>
      </c>
    </row>
    <row r="31" spans="1:11" s="27" customFormat="1" ht="24.95" customHeight="1">
      <c r="A31" s="26">
        <v>26</v>
      </c>
      <c r="B31" s="105" t="s">
        <v>158</v>
      </c>
      <c r="C31" s="109">
        <v>14</v>
      </c>
      <c r="D31" s="114">
        <f t="shared" si="0"/>
        <v>0.66666666666666663</v>
      </c>
      <c r="E31" s="109">
        <v>14</v>
      </c>
      <c r="F31" s="114">
        <f t="shared" si="1"/>
        <v>0.66666666666666663</v>
      </c>
      <c r="G31" s="109">
        <v>14</v>
      </c>
      <c r="H31" s="114">
        <f t="shared" si="2"/>
        <v>0.66666666666666663</v>
      </c>
      <c r="I31" s="109">
        <v>10</v>
      </c>
      <c r="J31" s="114">
        <f t="shared" si="3"/>
        <v>0.7142857142857143</v>
      </c>
      <c r="K31" s="129">
        <f t="shared" si="4"/>
        <v>0.6785714285714286</v>
      </c>
    </row>
    <row r="32" spans="1:11" s="27" customFormat="1" ht="24.95" customHeight="1">
      <c r="A32" s="26">
        <v>27</v>
      </c>
      <c r="B32" s="105" t="s">
        <v>159</v>
      </c>
      <c r="C32" s="109">
        <v>5</v>
      </c>
      <c r="D32" s="114">
        <f t="shared" si="0"/>
        <v>0.23809523809523808</v>
      </c>
      <c r="E32" s="109">
        <v>5</v>
      </c>
      <c r="F32" s="114">
        <f t="shared" si="1"/>
        <v>0.23809523809523808</v>
      </c>
      <c r="G32" s="109">
        <v>5</v>
      </c>
      <c r="H32" s="114">
        <f t="shared" si="2"/>
        <v>0.23809523809523808</v>
      </c>
      <c r="I32" s="109">
        <v>3</v>
      </c>
      <c r="J32" s="114">
        <f t="shared" si="3"/>
        <v>0.21428571428571427</v>
      </c>
      <c r="K32" s="129">
        <f t="shared" si="4"/>
        <v>0.23214285714285712</v>
      </c>
    </row>
    <row r="33" spans="1:11" s="27" customFormat="1" ht="24.95" customHeight="1">
      <c r="A33" s="26">
        <v>28</v>
      </c>
      <c r="B33" s="105" t="s">
        <v>188</v>
      </c>
      <c r="C33" s="109">
        <v>10</v>
      </c>
      <c r="D33" s="114">
        <f t="shared" si="0"/>
        <v>0.47619047619047616</v>
      </c>
      <c r="E33" s="109">
        <v>10</v>
      </c>
      <c r="F33" s="114">
        <f t="shared" si="1"/>
        <v>0.47619047619047616</v>
      </c>
      <c r="G33" s="109">
        <v>10</v>
      </c>
      <c r="H33" s="114">
        <f t="shared" si="2"/>
        <v>0.47619047619047616</v>
      </c>
      <c r="I33" s="109">
        <v>9</v>
      </c>
      <c r="J33" s="114">
        <f t="shared" si="3"/>
        <v>0.6428571428571429</v>
      </c>
      <c r="K33" s="129">
        <f t="shared" si="4"/>
        <v>0.51785714285714279</v>
      </c>
    </row>
    <row r="34" spans="1:11" s="32" customFormat="1" ht="24.95" customHeight="1">
      <c r="A34" s="26">
        <v>29</v>
      </c>
      <c r="B34" s="105" t="s">
        <v>160</v>
      </c>
      <c r="C34" s="26">
        <v>0</v>
      </c>
      <c r="D34" s="114">
        <f t="shared" si="0"/>
        <v>0</v>
      </c>
      <c r="E34" s="26">
        <v>0</v>
      </c>
      <c r="F34" s="114">
        <f t="shared" si="1"/>
        <v>0</v>
      </c>
      <c r="G34" s="26">
        <v>0</v>
      </c>
      <c r="H34" s="114">
        <f t="shared" si="2"/>
        <v>0</v>
      </c>
      <c r="I34" s="26">
        <v>0</v>
      </c>
      <c r="J34" s="114">
        <f t="shared" si="3"/>
        <v>0</v>
      </c>
      <c r="K34" s="129">
        <f t="shared" si="4"/>
        <v>0</v>
      </c>
    </row>
    <row r="35" spans="1:11" s="32" customFormat="1" ht="24.95" customHeight="1">
      <c r="A35" s="26">
        <v>30</v>
      </c>
      <c r="B35" s="105" t="s">
        <v>161</v>
      </c>
      <c r="C35" s="26">
        <v>16</v>
      </c>
      <c r="D35" s="114">
        <f t="shared" si="0"/>
        <v>0.76190476190476186</v>
      </c>
      <c r="E35" s="26">
        <v>16</v>
      </c>
      <c r="F35" s="114">
        <f t="shared" si="1"/>
        <v>0.76190476190476186</v>
      </c>
      <c r="G35" s="26">
        <v>16</v>
      </c>
      <c r="H35" s="114">
        <f t="shared" si="2"/>
        <v>0.76190476190476186</v>
      </c>
      <c r="I35" s="26">
        <v>11</v>
      </c>
      <c r="J35" s="114">
        <f t="shared" si="3"/>
        <v>0.7857142857142857</v>
      </c>
      <c r="K35" s="129">
        <f t="shared" si="4"/>
        <v>0.76785714285714279</v>
      </c>
    </row>
    <row r="36" spans="1:11" s="32" customFormat="1" ht="24.95" customHeight="1">
      <c r="A36" s="26">
        <v>31</v>
      </c>
      <c r="B36" s="105" t="s">
        <v>162</v>
      </c>
      <c r="C36" s="110">
        <v>14</v>
      </c>
      <c r="D36" s="114">
        <f t="shared" si="0"/>
        <v>0.66666666666666663</v>
      </c>
      <c r="E36" s="110">
        <v>14</v>
      </c>
      <c r="F36" s="114">
        <f t="shared" si="1"/>
        <v>0.66666666666666663</v>
      </c>
      <c r="G36" s="110">
        <v>14</v>
      </c>
      <c r="H36" s="114">
        <f t="shared" si="2"/>
        <v>0.66666666666666663</v>
      </c>
      <c r="I36" s="26">
        <v>10</v>
      </c>
      <c r="J36" s="114">
        <f t="shared" si="3"/>
        <v>0.7142857142857143</v>
      </c>
      <c r="K36" s="129">
        <f t="shared" si="4"/>
        <v>0.6785714285714286</v>
      </c>
    </row>
    <row r="37" spans="1:11" s="27" customFormat="1" ht="24.95" customHeight="1">
      <c r="A37" s="26">
        <v>32</v>
      </c>
      <c r="B37" s="105" t="s">
        <v>164</v>
      </c>
      <c r="C37" s="109">
        <v>15</v>
      </c>
      <c r="D37" s="114">
        <f t="shared" si="0"/>
        <v>0.7142857142857143</v>
      </c>
      <c r="E37" s="109">
        <v>15</v>
      </c>
      <c r="F37" s="114">
        <f t="shared" si="1"/>
        <v>0.7142857142857143</v>
      </c>
      <c r="G37" s="109">
        <v>15</v>
      </c>
      <c r="H37" s="114">
        <f t="shared" si="2"/>
        <v>0.7142857142857143</v>
      </c>
      <c r="I37" s="109">
        <v>7</v>
      </c>
      <c r="J37" s="114">
        <f t="shared" si="3"/>
        <v>0.5</v>
      </c>
      <c r="K37" s="129">
        <f t="shared" si="4"/>
        <v>0.6607142857142857</v>
      </c>
    </row>
    <row r="38" spans="1:11" s="27" customFormat="1" ht="24.95" customHeight="1">
      <c r="A38" s="26">
        <v>33</v>
      </c>
      <c r="B38" s="105" t="s">
        <v>165</v>
      </c>
      <c r="C38" s="109">
        <v>15</v>
      </c>
      <c r="D38" s="114">
        <f t="shared" si="0"/>
        <v>0.7142857142857143</v>
      </c>
      <c r="E38" s="109">
        <v>15</v>
      </c>
      <c r="F38" s="114">
        <f t="shared" si="1"/>
        <v>0.7142857142857143</v>
      </c>
      <c r="G38" s="109">
        <v>15</v>
      </c>
      <c r="H38" s="114">
        <f t="shared" si="2"/>
        <v>0.7142857142857143</v>
      </c>
      <c r="I38" s="109">
        <v>10</v>
      </c>
      <c r="J38" s="114">
        <f t="shared" si="3"/>
        <v>0.7142857142857143</v>
      </c>
      <c r="K38" s="129">
        <f t="shared" si="4"/>
        <v>0.7142857142857143</v>
      </c>
    </row>
    <row r="39" spans="1:11" s="27" customFormat="1" ht="24.95" customHeight="1">
      <c r="A39" s="26">
        <v>34</v>
      </c>
      <c r="B39" s="105" t="s">
        <v>166</v>
      </c>
      <c r="C39" s="109">
        <v>14</v>
      </c>
      <c r="D39" s="114">
        <f t="shared" si="0"/>
        <v>0.66666666666666663</v>
      </c>
      <c r="E39" s="109">
        <v>14</v>
      </c>
      <c r="F39" s="114">
        <f t="shared" si="1"/>
        <v>0.66666666666666663</v>
      </c>
      <c r="G39" s="109">
        <v>14</v>
      </c>
      <c r="H39" s="114">
        <f t="shared" si="2"/>
        <v>0.66666666666666663</v>
      </c>
      <c r="I39" s="109">
        <v>5</v>
      </c>
      <c r="J39" s="114">
        <f t="shared" si="3"/>
        <v>0.35714285714285715</v>
      </c>
      <c r="K39" s="129">
        <f t="shared" si="4"/>
        <v>0.5892857142857143</v>
      </c>
    </row>
    <row r="40" spans="1:11" s="27" customFormat="1" ht="24.95" customHeight="1">
      <c r="A40" s="26">
        <v>35</v>
      </c>
      <c r="B40" s="105" t="s">
        <v>167</v>
      </c>
      <c r="C40" s="109">
        <v>11</v>
      </c>
      <c r="D40" s="114">
        <f t="shared" si="0"/>
        <v>0.52380952380952384</v>
      </c>
      <c r="E40" s="109">
        <v>11</v>
      </c>
      <c r="F40" s="114">
        <f t="shared" si="1"/>
        <v>0.52380952380952384</v>
      </c>
      <c r="G40" s="109">
        <v>11</v>
      </c>
      <c r="H40" s="114">
        <f t="shared" si="2"/>
        <v>0.52380952380952384</v>
      </c>
      <c r="I40" s="109">
        <v>8</v>
      </c>
      <c r="J40" s="114">
        <f t="shared" si="3"/>
        <v>0.5714285714285714</v>
      </c>
      <c r="K40" s="129">
        <f t="shared" si="4"/>
        <v>0.53571428571428581</v>
      </c>
    </row>
    <row r="41" spans="1:11" s="27" customFormat="1" ht="24.95" customHeight="1">
      <c r="A41" s="26">
        <v>36</v>
      </c>
      <c r="B41" s="105" t="s">
        <v>168</v>
      </c>
      <c r="C41" s="109">
        <v>17</v>
      </c>
      <c r="D41" s="114">
        <f t="shared" si="0"/>
        <v>0.80952380952380953</v>
      </c>
      <c r="E41" s="109">
        <v>17</v>
      </c>
      <c r="F41" s="114">
        <f t="shared" si="1"/>
        <v>0.80952380952380953</v>
      </c>
      <c r="G41" s="109">
        <v>17</v>
      </c>
      <c r="H41" s="114">
        <f t="shared" si="2"/>
        <v>0.80952380952380953</v>
      </c>
      <c r="I41" s="109">
        <v>13</v>
      </c>
      <c r="J41" s="114">
        <f t="shared" si="3"/>
        <v>0.9285714285714286</v>
      </c>
      <c r="K41" s="129">
        <f t="shared" si="4"/>
        <v>0.83928571428571441</v>
      </c>
    </row>
    <row r="42" spans="1:11" s="27" customFormat="1" ht="24.95" customHeight="1">
      <c r="A42" s="26">
        <v>37</v>
      </c>
      <c r="B42" s="105" t="s">
        <v>169</v>
      </c>
      <c r="C42" s="109">
        <v>14</v>
      </c>
      <c r="D42" s="114">
        <f t="shared" si="0"/>
        <v>0.66666666666666663</v>
      </c>
      <c r="E42" s="109">
        <v>14</v>
      </c>
      <c r="F42" s="114">
        <f t="shared" si="1"/>
        <v>0.66666666666666663</v>
      </c>
      <c r="G42" s="109">
        <v>14</v>
      </c>
      <c r="H42" s="114">
        <f t="shared" si="2"/>
        <v>0.66666666666666663</v>
      </c>
      <c r="I42" s="109">
        <v>8</v>
      </c>
      <c r="J42" s="114">
        <f t="shared" si="3"/>
        <v>0.5714285714285714</v>
      </c>
      <c r="K42" s="129">
        <f t="shared" si="4"/>
        <v>0.64285714285714279</v>
      </c>
    </row>
    <row r="43" spans="1:11" s="27" customFormat="1" ht="24.95" customHeight="1">
      <c r="A43" s="26">
        <v>38</v>
      </c>
      <c r="B43" s="105" t="s">
        <v>170</v>
      </c>
      <c r="C43" s="109">
        <v>9</v>
      </c>
      <c r="D43" s="114">
        <f t="shared" si="0"/>
        <v>0.42857142857142855</v>
      </c>
      <c r="E43" s="109">
        <v>9</v>
      </c>
      <c r="F43" s="114">
        <f t="shared" si="1"/>
        <v>0.42857142857142855</v>
      </c>
      <c r="G43" s="109">
        <v>9</v>
      </c>
      <c r="H43" s="114">
        <f t="shared" si="2"/>
        <v>0.42857142857142855</v>
      </c>
      <c r="I43" s="109">
        <v>5</v>
      </c>
      <c r="J43" s="114">
        <f t="shared" si="3"/>
        <v>0.35714285714285715</v>
      </c>
      <c r="K43" s="129">
        <f t="shared" si="4"/>
        <v>0.4107142857142857</v>
      </c>
    </row>
    <row r="44" spans="1:11" s="27" customFormat="1" ht="24.95" customHeight="1">
      <c r="A44" s="26">
        <v>39</v>
      </c>
      <c r="B44" s="105" t="s">
        <v>171</v>
      </c>
      <c r="C44" s="109">
        <v>10</v>
      </c>
      <c r="D44" s="114">
        <f t="shared" si="0"/>
        <v>0.47619047619047616</v>
      </c>
      <c r="E44" s="109">
        <v>10</v>
      </c>
      <c r="F44" s="114">
        <f t="shared" si="1"/>
        <v>0.47619047619047616</v>
      </c>
      <c r="G44" s="109">
        <v>10</v>
      </c>
      <c r="H44" s="114">
        <f t="shared" si="2"/>
        <v>0.47619047619047616</v>
      </c>
      <c r="I44" s="109">
        <v>5</v>
      </c>
      <c r="J44" s="114">
        <f t="shared" si="3"/>
        <v>0.35714285714285715</v>
      </c>
      <c r="K44" s="129">
        <f t="shared" si="4"/>
        <v>0.4464285714285714</v>
      </c>
    </row>
    <row r="45" spans="1:11" s="27" customFormat="1" ht="24.95" customHeight="1">
      <c r="A45" s="26">
        <v>40</v>
      </c>
      <c r="B45" s="105" t="s">
        <v>172</v>
      </c>
      <c r="C45" s="109">
        <v>10</v>
      </c>
      <c r="D45" s="114">
        <f t="shared" si="0"/>
        <v>0.47619047619047616</v>
      </c>
      <c r="E45" s="109">
        <v>10</v>
      </c>
      <c r="F45" s="114">
        <f t="shared" si="1"/>
        <v>0.47619047619047616</v>
      </c>
      <c r="G45" s="109">
        <v>10</v>
      </c>
      <c r="H45" s="114">
        <f t="shared" si="2"/>
        <v>0.47619047619047616</v>
      </c>
      <c r="I45" s="109">
        <v>8</v>
      </c>
      <c r="J45" s="114">
        <f t="shared" si="3"/>
        <v>0.5714285714285714</v>
      </c>
      <c r="K45" s="129">
        <f t="shared" si="4"/>
        <v>0.49999999999999994</v>
      </c>
    </row>
    <row r="46" spans="1:11" s="27" customFormat="1" ht="24.95" customHeight="1">
      <c r="A46" s="26">
        <v>41</v>
      </c>
      <c r="B46" s="105" t="s">
        <v>189</v>
      </c>
      <c r="C46" s="109">
        <v>12</v>
      </c>
      <c r="D46" s="114">
        <f t="shared" si="0"/>
        <v>0.5714285714285714</v>
      </c>
      <c r="E46" s="109">
        <v>12</v>
      </c>
      <c r="F46" s="114">
        <f t="shared" si="1"/>
        <v>0.5714285714285714</v>
      </c>
      <c r="G46" s="109">
        <v>12</v>
      </c>
      <c r="H46" s="114">
        <f t="shared" si="2"/>
        <v>0.5714285714285714</v>
      </c>
      <c r="I46" s="109">
        <v>7</v>
      </c>
      <c r="J46" s="114">
        <f t="shared" si="3"/>
        <v>0.5</v>
      </c>
      <c r="K46" s="129">
        <f t="shared" si="4"/>
        <v>0.5535714285714286</v>
      </c>
    </row>
    <row r="47" spans="1:11" s="27" customFormat="1" ht="24.95" customHeight="1">
      <c r="A47" s="26">
        <v>42</v>
      </c>
      <c r="B47" s="105" t="s">
        <v>163</v>
      </c>
      <c r="C47" s="109">
        <v>16</v>
      </c>
      <c r="D47" s="114">
        <f t="shared" si="0"/>
        <v>0.76190476190476186</v>
      </c>
      <c r="E47" s="109">
        <v>16</v>
      </c>
      <c r="F47" s="114">
        <f t="shared" si="1"/>
        <v>0.76190476190476186</v>
      </c>
      <c r="G47" s="109">
        <v>16</v>
      </c>
      <c r="H47" s="114">
        <f t="shared" si="2"/>
        <v>0.76190476190476186</v>
      </c>
      <c r="I47" s="109">
        <v>11</v>
      </c>
      <c r="J47" s="114">
        <f t="shared" si="3"/>
        <v>0.7857142857142857</v>
      </c>
      <c r="K47" s="129">
        <f t="shared" si="4"/>
        <v>0.76785714285714279</v>
      </c>
    </row>
    <row r="48" spans="1:11" s="27" customFormat="1" ht="24.95" customHeight="1">
      <c r="A48" s="26">
        <v>43</v>
      </c>
      <c r="B48" s="105" t="s">
        <v>173</v>
      </c>
      <c r="C48" s="109">
        <v>5</v>
      </c>
      <c r="D48" s="114">
        <f t="shared" si="0"/>
        <v>0.23809523809523808</v>
      </c>
      <c r="E48" s="109">
        <v>5</v>
      </c>
      <c r="F48" s="114">
        <f t="shared" si="1"/>
        <v>0.23809523809523808</v>
      </c>
      <c r="G48" s="109">
        <v>5</v>
      </c>
      <c r="H48" s="114">
        <f t="shared" si="2"/>
        <v>0.23809523809523808</v>
      </c>
      <c r="I48" s="109">
        <v>2</v>
      </c>
      <c r="J48" s="114">
        <f t="shared" si="3"/>
        <v>0.14285714285714285</v>
      </c>
      <c r="K48" s="129">
        <f t="shared" si="4"/>
        <v>0.21428571428571425</v>
      </c>
    </row>
    <row r="49" spans="1:11" s="27" customFormat="1" ht="24.95" customHeight="1">
      <c r="A49" s="26">
        <v>44</v>
      </c>
      <c r="B49" s="105" t="s">
        <v>174</v>
      </c>
      <c r="C49" s="109">
        <v>6</v>
      </c>
      <c r="D49" s="114">
        <f t="shared" si="0"/>
        <v>0.2857142857142857</v>
      </c>
      <c r="E49" s="109">
        <v>6</v>
      </c>
      <c r="F49" s="114">
        <f t="shared" si="1"/>
        <v>0.2857142857142857</v>
      </c>
      <c r="G49" s="109">
        <v>6</v>
      </c>
      <c r="H49" s="114">
        <f t="shared" si="2"/>
        <v>0.2857142857142857</v>
      </c>
      <c r="I49" s="109">
        <v>4</v>
      </c>
      <c r="J49" s="114">
        <f t="shared" si="3"/>
        <v>0.2857142857142857</v>
      </c>
      <c r="K49" s="129">
        <f t="shared" si="4"/>
        <v>0.2857142857142857</v>
      </c>
    </row>
    <row r="50" spans="1:11" s="27" customFormat="1" ht="24.95" customHeight="1">
      <c r="A50" s="26">
        <v>45</v>
      </c>
      <c r="B50" s="105" t="s">
        <v>175</v>
      </c>
      <c r="C50" s="109">
        <v>18</v>
      </c>
      <c r="D50" s="114">
        <f t="shared" si="0"/>
        <v>0.8571428571428571</v>
      </c>
      <c r="E50" s="109">
        <v>18</v>
      </c>
      <c r="F50" s="114">
        <f t="shared" si="1"/>
        <v>0.8571428571428571</v>
      </c>
      <c r="G50" s="109">
        <v>18</v>
      </c>
      <c r="H50" s="114">
        <f t="shared" si="2"/>
        <v>0.8571428571428571</v>
      </c>
      <c r="I50" s="109">
        <v>9</v>
      </c>
      <c r="J50" s="114">
        <f t="shared" si="3"/>
        <v>0.6428571428571429</v>
      </c>
      <c r="K50" s="129">
        <f t="shared" si="4"/>
        <v>0.80357142857142849</v>
      </c>
    </row>
    <row r="51" spans="1:11" s="27" customFormat="1" ht="24.95" customHeight="1">
      <c r="A51" s="26">
        <v>46</v>
      </c>
      <c r="B51" s="105" t="s">
        <v>176</v>
      </c>
      <c r="C51" s="109">
        <v>14</v>
      </c>
      <c r="D51" s="114">
        <f t="shared" si="0"/>
        <v>0.66666666666666663</v>
      </c>
      <c r="E51" s="109">
        <v>14</v>
      </c>
      <c r="F51" s="114">
        <f t="shared" si="1"/>
        <v>0.66666666666666663</v>
      </c>
      <c r="G51" s="109">
        <v>14</v>
      </c>
      <c r="H51" s="114">
        <f t="shared" si="2"/>
        <v>0.66666666666666663</v>
      </c>
      <c r="I51" s="109">
        <v>9</v>
      </c>
      <c r="J51" s="114">
        <f t="shared" si="3"/>
        <v>0.6428571428571429</v>
      </c>
      <c r="K51" s="129">
        <f t="shared" si="4"/>
        <v>0.6607142857142857</v>
      </c>
    </row>
    <row r="52" spans="1:11" s="27" customFormat="1" ht="24.95" customHeight="1">
      <c r="A52" s="26">
        <v>47</v>
      </c>
      <c r="B52" s="105" t="s">
        <v>177</v>
      </c>
      <c r="C52" s="109">
        <v>17</v>
      </c>
      <c r="D52" s="114">
        <f t="shared" si="0"/>
        <v>0.80952380952380953</v>
      </c>
      <c r="E52" s="109">
        <v>17</v>
      </c>
      <c r="F52" s="114">
        <f t="shared" si="1"/>
        <v>0.80952380952380953</v>
      </c>
      <c r="G52" s="109">
        <v>17</v>
      </c>
      <c r="H52" s="114">
        <f t="shared" si="2"/>
        <v>0.80952380952380953</v>
      </c>
      <c r="I52" s="109">
        <v>10</v>
      </c>
      <c r="J52" s="114">
        <f t="shared" si="3"/>
        <v>0.7142857142857143</v>
      </c>
      <c r="K52" s="129">
        <f t="shared" si="4"/>
        <v>0.78571428571428581</v>
      </c>
    </row>
    <row r="53" spans="1:11" s="27" customFormat="1" ht="24.95" customHeight="1">
      <c r="A53" s="26">
        <v>48</v>
      </c>
      <c r="B53" s="105" t="s">
        <v>178</v>
      </c>
      <c r="C53" s="109">
        <v>11</v>
      </c>
      <c r="D53" s="114">
        <f t="shared" si="0"/>
        <v>0.52380952380952384</v>
      </c>
      <c r="E53" s="109">
        <v>11</v>
      </c>
      <c r="F53" s="114">
        <f t="shared" si="1"/>
        <v>0.52380952380952384</v>
      </c>
      <c r="G53" s="109">
        <v>11</v>
      </c>
      <c r="H53" s="114">
        <f t="shared" si="2"/>
        <v>0.52380952380952384</v>
      </c>
      <c r="I53" s="109">
        <v>5</v>
      </c>
      <c r="J53" s="114">
        <f t="shared" si="3"/>
        <v>0.35714285714285715</v>
      </c>
      <c r="K53" s="129">
        <f t="shared" si="4"/>
        <v>0.48214285714285721</v>
      </c>
    </row>
    <row r="54" spans="1:11" s="27" customFormat="1" ht="24.95" customHeight="1">
      <c r="A54" s="26">
        <v>49</v>
      </c>
      <c r="B54" s="105" t="s">
        <v>179</v>
      </c>
      <c r="C54" s="109">
        <v>3</v>
      </c>
      <c r="D54" s="114">
        <f t="shared" si="0"/>
        <v>0.14285714285714285</v>
      </c>
      <c r="E54" s="109">
        <v>3</v>
      </c>
      <c r="F54" s="114">
        <f t="shared" si="1"/>
        <v>0.14285714285714285</v>
      </c>
      <c r="G54" s="109">
        <v>3</v>
      </c>
      <c r="H54" s="114">
        <f t="shared" si="2"/>
        <v>0.14285714285714285</v>
      </c>
      <c r="I54" s="109">
        <v>3</v>
      </c>
      <c r="J54" s="114">
        <f t="shared" si="3"/>
        <v>0.21428571428571427</v>
      </c>
      <c r="K54" s="129">
        <f t="shared" si="4"/>
        <v>0.1607142857142857</v>
      </c>
    </row>
    <row r="55" spans="1:11" s="27" customFormat="1" ht="24.95" customHeight="1">
      <c r="A55" s="26">
        <v>50</v>
      </c>
      <c r="B55" s="105" t="s">
        <v>180</v>
      </c>
      <c r="C55" s="109">
        <v>12</v>
      </c>
      <c r="D55" s="114">
        <f t="shared" si="0"/>
        <v>0.5714285714285714</v>
      </c>
      <c r="E55" s="109">
        <v>12</v>
      </c>
      <c r="F55" s="114">
        <f t="shared" si="1"/>
        <v>0.5714285714285714</v>
      </c>
      <c r="G55" s="109">
        <v>12</v>
      </c>
      <c r="H55" s="114">
        <f t="shared" si="2"/>
        <v>0.5714285714285714</v>
      </c>
      <c r="I55" s="109">
        <v>6</v>
      </c>
      <c r="J55" s="114">
        <f t="shared" si="3"/>
        <v>0.42857142857142855</v>
      </c>
      <c r="K55" s="129">
        <f t="shared" si="4"/>
        <v>0.5357142857142857</v>
      </c>
    </row>
    <row r="56" spans="1:11" s="27" customFormat="1" ht="24.95" customHeight="1">
      <c r="A56" s="26">
        <v>51</v>
      </c>
      <c r="B56" s="105" t="s">
        <v>181</v>
      </c>
      <c r="C56" s="109">
        <v>16</v>
      </c>
      <c r="D56" s="114">
        <f t="shared" si="0"/>
        <v>0.76190476190476186</v>
      </c>
      <c r="E56" s="109">
        <v>16</v>
      </c>
      <c r="F56" s="114">
        <f t="shared" si="1"/>
        <v>0.76190476190476186</v>
      </c>
      <c r="G56" s="109">
        <v>16</v>
      </c>
      <c r="H56" s="114">
        <f t="shared" si="2"/>
        <v>0.76190476190476186</v>
      </c>
      <c r="I56" s="109">
        <v>12</v>
      </c>
      <c r="J56" s="114">
        <f t="shared" si="3"/>
        <v>0.8571428571428571</v>
      </c>
      <c r="K56" s="129">
        <f t="shared" si="4"/>
        <v>0.7857142857142857</v>
      </c>
    </row>
    <row r="57" spans="1:11" s="27" customFormat="1" ht="24.95" customHeight="1">
      <c r="A57" s="26">
        <v>52</v>
      </c>
      <c r="B57" s="105" t="s">
        <v>182</v>
      </c>
      <c r="C57" s="109">
        <v>11</v>
      </c>
      <c r="D57" s="114">
        <f t="shared" si="0"/>
        <v>0.52380952380952384</v>
      </c>
      <c r="E57" s="109">
        <v>11</v>
      </c>
      <c r="F57" s="114">
        <f t="shared" si="1"/>
        <v>0.52380952380952384</v>
      </c>
      <c r="G57" s="109">
        <v>11</v>
      </c>
      <c r="H57" s="114">
        <f t="shared" si="2"/>
        <v>0.52380952380952384</v>
      </c>
      <c r="I57" s="109">
        <v>9</v>
      </c>
      <c r="J57" s="114">
        <f t="shared" si="3"/>
        <v>0.6428571428571429</v>
      </c>
      <c r="K57" s="129">
        <f t="shared" si="4"/>
        <v>0.5535714285714286</v>
      </c>
    </row>
    <row r="58" spans="1:11" s="27" customFormat="1" ht="24.95" customHeight="1">
      <c r="A58" s="26">
        <v>53</v>
      </c>
      <c r="B58" s="105" t="s">
        <v>183</v>
      </c>
      <c r="C58" s="109">
        <v>12</v>
      </c>
      <c r="D58" s="114">
        <f t="shared" si="0"/>
        <v>0.5714285714285714</v>
      </c>
      <c r="E58" s="109">
        <v>12</v>
      </c>
      <c r="F58" s="114">
        <f t="shared" si="1"/>
        <v>0.5714285714285714</v>
      </c>
      <c r="G58" s="109">
        <v>12</v>
      </c>
      <c r="H58" s="114">
        <f t="shared" si="2"/>
        <v>0.5714285714285714</v>
      </c>
      <c r="I58" s="109">
        <v>7</v>
      </c>
      <c r="J58" s="114">
        <f t="shared" si="3"/>
        <v>0.5</v>
      </c>
      <c r="K58" s="129">
        <f t="shared" si="4"/>
        <v>0.5535714285714286</v>
      </c>
    </row>
    <row r="59" spans="1:11" s="27" customFormat="1" ht="24.95" customHeight="1">
      <c r="A59" s="26">
        <v>54</v>
      </c>
      <c r="B59" s="105" t="s">
        <v>184</v>
      </c>
      <c r="C59" s="109">
        <v>12</v>
      </c>
      <c r="D59" s="114">
        <f t="shared" si="0"/>
        <v>0.5714285714285714</v>
      </c>
      <c r="E59" s="109">
        <v>12</v>
      </c>
      <c r="F59" s="114">
        <f t="shared" si="1"/>
        <v>0.5714285714285714</v>
      </c>
      <c r="G59" s="109">
        <v>12</v>
      </c>
      <c r="H59" s="114">
        <f t="shared" si="2"/>
        <v>0.5714285714285714</v>
      </c>
      <c r="I59" s="109">
        <v>7</v>
      </c>
      <c r="J59" s="114">
        <f t="shared" si="3"/>
        <v>0.5</v>
      </c>
      <c r="K59" s="129">
        <f t="shared" si="4"/>
        <v>0.5535714285714286</v>
      </c>
    </row>
    <row r="60" spans="1:11" s="27" customFormat="1" ht="24.95" customHeight="1">
      <c r="A60" s="26">
        <v>55</v>
      </c>
      <c r="B60" s="105" t="s">
        <v>185</v>
      </c>
      <c r="C60" s="109">
        <v>11</v>
      </c>
      <c r="D60" s="114">
        <f t="shared" si="0"/>
        <v>0.52380952380952384</v>
      </c>
      <c r="E60" s="109">
        <v>11</v>
      </c>
      <c r="F60" s="114">
        <f t="shared" si="1"/>
        <v>0.52380952380952384</v>
      </c>
      <c r="G60" s="109">
        <v>11</v>
      </c>
      <c r="H60" s="114">
        <f t="shared" si="2"/>
        <v>0.52380952380952384</v>
      </c>
      <c r="I60" s="109">
        <v>9</v>
      </c>
      <c r="J60" s="114">
        <f t="shared" si="3"/>
        <v>0.6428571428571429</v>
      </c>
      <c r="K60" s="129">
        <f t="shared" si="4"/>
        <v>0.5535714285714286</v>
      </c>
    </row>
    <row r="61" spans="1:11" s="27" customFormat="1" ht="24.95" customHeight="1">
      <c r="A61" s="26">
        <v>56</v>
      </c>
      <c r="B61" s="105" t="s">
        <v>186</v>
      </c>
      <c r="C61" s="109">
        <v>18</v>
      </c>
      <c r="D61" s="114">
        <f t="shared" si="0"/>
        <v>0.8571428571428571</v>
      </c>
      <c r="E61" s="109">
        <v>18</v>
      </c>
      <c r="F61" s="114">
        <f t="shared" si="1"/>
        <v>0.8571428571428571</v>
      </c>
      <c r="G61" s="109">
        <v>18</v>
      </c>
      <c r="H61" s="114">
        <f t="shared" si="2"/>
        <v>0.8571428571428571</v>
      </c>
      <c r="I61" s="109">
        <v>8</v>
      </c>
      <c r="J61" s="114">
        <f t="shared" si="3"/>
        <v>0.5714285714285714</v>
      </c>
      <c r="K61" s="129">
        <f t="shared" si="4"/>
        <v>0.78571428571428559</v>
      </c>
    </row>
    <row r="62" spans="1:11" s="27" customFormat="1" ht="24.95" customHeight="1">
      <c r="A62" s="26">
        <v>57</v>
      </c>
      <c r="B62" s="105" t="s">
        <v>187</v>
      </c>
      <c r="C62" s="109">
        <v>8</v>
      </c>
      <c r="D62" s="114">
        <f t="shared" si="0"/>
        <v>0.38095238095238093</v>
      </c>
      <c r="E62" s="109">
        <v>8</v>
      </c>
      <c r="F62" s="114">
        <f t="shared" si="1"/>
        <v>0.38095238095238093</v>
      </c>
      <c r="G62" s="109">
        <v>8</v>
      </c>
      <c r="H62" s="114">
        <f t="shared" si="2"/>
        <v>0.38095238095238093</v>
      </c>
      <c r="I62" s="109">
        <v>3</v>
      </c>
      <c r="J62" s="114">
        <f t="shared" si="3"/>
        <v>0.21428571428571427</v>
      </c>
      <c r="K62" s="129">
        <f t="shared" si="4"/>
        <v>0.33928571428571425</v>
      </c>
    </row>
    <row r="63" spans="1:11" s="27" customFormat="1" ht="24.95" customHeight="1">
      <c r="A63" s="26">
        <v>58</v>
      </c>
      <c r="B63" s="105" t="s">
        <v>458</v>
      </c>
      <c r="C63" s="109">
        <v>5</v>
      </c>
      <c r="D63" s="114">
        <f t="shared" si="0"/>
        <v>0.23809523809523808</v>
      </c>
      <c r="E63" s="109">
        <v>5</v>
      </c>
      <c r="F63" s="114">
        <f t="shared" si="1"/>
        <v>0.23809523809523808</v>
      </c>
      <c r="G63" s="109">
        <v>5</v>
      </c>
      <c r="H63" s="114">
        <f t="shared" si="2"/>
        <v>0.23809523809523808</v>
      </c>
      <c r="I63" s="109">
        <v>3</v>
      </c>
      <c r="J63" s="114">
        <f t="shared" si="3"/>
        <v>0.21428571428571427</v>
      </c>
      <c r="K63" s="129">
        <f t="shared" si="4"/>
        <v>0.23214285714285712</v>
      </c>
    </row>
    <row r="64" spans="1:11" s="27" customFormat="1" ht="24.95" customHeight="1">
      <c r="A64" s="68"/>
      <c r="B64" s="106"/>
      <c r="C64" s="112"/>
      <c r="D64" s="86"/>
      <c r="F64" s="86"/>
      <c r="H64" s="86"/>
      <c r="I64" s="112"/>
      <c r="J64" s="112"/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75" fitToWidth="2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>
      <selection activeCell="N7" sqref="N7"/>
    </sheetView>
  </sheetViews>
  <sheetFormatPr defaultRowHeight="24.95" customHeight="1"/>
  <cols>
    <col min="2" max="2" width="25.28515625" style="9" bestFit="1" customWidth="1"/>
    <col min="3" max="3" width="13.7109375" customWidth="1"/>
    <col min="4" max="4" width="14.5703125" style="118" customWidth="1"/>
    <col min="5" max="5" width="11.140625" customWidth="1"/>
    <col min="6" max="6" width="10.5703125" style="118" customWidth="1"/>
    <col min="7" max="7" width="11.28515625" customWidth="1"/>
    <col min="8" max="8" width="10.140625" style="118" customWidth="1"/>
    <col min="9" max="9" width="10.42578125" customWidth="1"/>
    <col min="10" max="10" width="11" style="5" customWidth="1"/>
  </cols>
  <sheetData>
    <row r="1" spans="1:11" ht="24.95" customHeight="1">
      <c r="A1" s="196" t="s">
        <v>737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ht="24.95" customHeight="1">
      <c r="A2" s="88"/>
      <c r="B2" s="89" t="s">
        <v>401</v>
      </c>
      <c r="C2" s="186" t="s">
        <v>1045</v>
      </c>
      <c r="D2" s="186"/>
      <c r="E2" s="191" t="s">
        <v>1046</v>
      </c>
      <c r="F2" s="191"/>
      <c r="G2" s="189" t="s">
        <v>1047</v>
      </c>
      <c r="H2" s="190"/>
      <c r="I2" s="186" t="s">
        <v>1048</v>
      </c>
      <c r="J2" s="186"/>
      <c r="K2" s="90"/>
    </row>
    <row r="3" spans="1:11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24.95" customHeight="1">
      <c r="A4" s="92"/>
      <c r="B4" s="83" t="s">
        <v>1016</v>
      </c>
      <c r="C4" s="93">
        <v>20</v>
      </c>
      <c r="D4" s="115"/>
      <c r="E4" s="93">
        <v>20</v>
      </c>
      <c r="F4" s="115"/>
      <c r="G4" s="93">
        <v>18</v>
      </c>
      <c r="H4" s="115"/>
      <c r="I4" s="93">
        <v>18</v>
      </c>
      <c r="J4" s="117"/>
      <c r="K4" s="95" t="s">
        <v>1017</v>
      </c>
    </row>
    <row r="5" spans="1:11" s="16" customFormat="1" ht="24.95" customHeight="1">
      <c r="A5" s="91" t="s">
        <v>468</v>
      </c>
      <c r="B5" s="80" t="s">
        <v>474</v>
      </c>
      <c r="C5" s="3"/>
      <c r="D5" s="116"/>
      <c r="E5" s="3"/>
      <c r="F5" s="116"/>
      <c r="G5" s="3"/>
      <c r="H5" s="116"/>
      <c r="I5" s="3"/>
      <c r="J5" s="3"/>
      <c r="K5" s="4"/>
    </row>
    <row r="6" spans="1:11" s="22" customFormat="1" ht="24.95" customHeight="1">
      <c r="A6" s="20">
        <v>1</v>
      </c>
      <c r="B6" s="28" t="s">
        <v>971</v>
      </c>
      <c r="C6" s="108">
        <v>16</v>
      </c>
      <c r="D6" s="117">
        <f>C6/20</f>
        <v>0.8</v>
      </c>
      <c r="E6" s="108">
        <v>17</v>
      </c>
      <c r="F6" s="117">
        <f>E6/20</f>
        <v>0.85</v>
      </c>
      <c r="G6" s="108">
        <v>15</v>
      </c>
      <c r="H6" s="117">
        <f>G6/18</f>
        <v>0.83333333333333337</v>
      </c>
      <c r="I6" s="108">
        <v>15</v>
      </c>
      <c r="J6" s="117">
        <f>I6/18</f>
        <v>0.83333333333333337</v>
      </c>
      <c r="K6" s="131">
        <f>(D6+F6+H6+J6)/4</f>
        <v>0.82916666666666672</v>
      </c>
    </row>
    <row r="7" spans="1:11" s="22" customFormat="1" ht="24.95" customHeight="1">
      <c r="A7" s="20">
        <v>2</v>
      </c>
      <c r="B7" s="28" t="s">
        <v>972</v>
      </c>
      <c r="C7" s="108">
        <v>16</v>
      </c>
      <c r="D7" s="117">
        <f t="shared" ref="D7:D31" si="0">C7/20</f>
        <v>0.8</v>
      </c>
      <c r="E7" s="108">
        <v>17</v>
      </c>
      <c r="F7" s="117">
        <f t="shared" ref="F7:F31" si="1">E7/20</f>
        <v>0.85</v>
      </c>
      <c r="G7" s="108">
        <v>15</v>
      </c>
      <c r="H7" s="117">
        <f t="shared" ref="H7:H31" si="2">G7/18</f>
        <v>0.83333333333333337</v>
      </c>
      <c r="I7" s="108">
        <v>15</v>
      </c>
      <c r="J7" s="117">
        <f t="shared" ref="J7:J31" si="3">I7/18</f>
        <v>0.83333333333333337</v>
      </c>
      <c r="K7" s="131">
        <f t="shared" ref="K7:K31" si="4">(D7+F7+H7+J7)/4</f>
        <v>0.82916666666666672</v>
      </c>
    </row>
    <row r="8" spans="1:11" s="22" customFormat="1" ht="24.95" customHeight="1">
      <c r="A8" s="20">
        <v>3</v>
      </c>
      <c r="B8" s="28" t="s">
        <v>0</v>
      </c>
      <c r="C8" s="108">
        <v>18</v>
      </c>
      <c r="D8" s="117">
        <f t="shared" si="0"/>
        <v>0.9</v>
      </c>
      <c r="E8" s="108">
        <v>19</v>
      </c>
      <c r="F8" s="117">
        <f t="shared" si="1"/>
        <v>0.95</v>
      </c>
      <c r="G8" s="108">
        <v>16</v>
      </c>
      <c r="H8" s="117">
        <f t="shared" si="2"/>
        <v>0.88888888888888884</v>
      </c>
      <c r="I8" s="108">
        <v>16</v>
      </c>
      <c r="J8" s="117">
        <f t="shared" si="3"/>
        <v>0.88888888888888884</v>
      </c>
      <c r="K8" s="131">
        <f t="shared" si="4"/>
        <v>0.90694444444444444</v>
      </c>
    </row>
    <row r="9" spans="1:11" s="22" customFormat="1" ht="24.95" customHeight="1">
      <c r="A9" s="20">
        <v>4</v>
      </c>
      <c r="B9" s="28" t="s">
        <v>1</v>
      </c>
      <c r="C9" s="108">
        <v>18</v>
      </c>
      <c r="D9" s="117">
        <f t="shared" si="0"/>
        <v>0.9</v>
      </c>
      <c r="E9" s="108">
        <v>16</v>
      </c>
      <c r="F9" s="117">
        <f t="shared" si="1"/>
        <v>0.8</v>
      </c>
      <c r="G9" s="108">
        <v>15</v>
      </c>
      <c r="H9" s="117">
        <f t="shared" si="2"/>
        <v>0.83333333333333337</v>
      </c>
      <c r="I9" s="108">
        <v>15</v>
      </c>
      <c r="J9" s="117">
        <f t="shared" si="3"/>
        <v>0.83333333333333337</v>
      </c>
      <c r="K9" s="131">
        <f t="shared" si="4"/>
        <v>0.84166666666666679</v>
      </c>
    </row>
    <row r="10" spans="1:11" s="22" customFormat="1" ht="24.95" customHeight="1">
      <c r="A10" s="20">
        <v>5</v>
      </c>
      <c r="B10" s="28" t="s">
        <v>2</v>
      </c>
      <c r="C10" s="108">
        <v>12</v>
      </c>
      <c r="D10" s="117">
        <f t="shared" si="0"/>
        <v>0.6</v>
      </c>
      <c r="E10" s="108">
        <v>14</v>
      </c>
      <c r="F10" s="117">
        <f t="shared" si="1"/>
        <v>0.7</v>
      </c>
      <c r="G10" s="108">
        <v>12</v>
      </c>
      <c r="H10" s="117">
        <f t="shared" si="2"/>
        <v>0.66666666666666663</v>
      </c>
      <c r="I10" s="108">
        <v>12</v>
      </c>
      <c r="J10" s="117">
        <f t="shared" si="3"/>
        <v>0.66666666666666663</v>
      </c>
      <c r="K10" s="131">
        <f t="shared" si="4"/>
        <v>0.65833333333333321</v>
      </c>
    </row>
    <row r="11" spans="1:11" s="22" customFormat="1" ht="24.95" customHeight="1">
      <c r="A11" s="20">
        <v>6</v>
      </c>
      <c r="B11" s="28" t="s">
        <v>3</v>
      </c>
      <c r="C11" s="108">
        <v>5</v>
      </c>
      <c r="D11" s="117">
        <f t="shared" si="0"/>
        <v>0.25</v>
      </c>
      <c r="E11" s="108">
        <v>7</v>
      </c>
      <c r="F11" s="117">
        <f t="shared" si="1"/>
        <v>0.35</v>
      </c>
      <c r="G11" s="108">
        <v>5</v>
      </c>
      <c r="H11" s="117">
        <f t="shared" si="2"/>
        <v>0.27777777777777779</v>
      </c>
      <c r="I11" s="108">
        <v>5</v>
      </c>
      <c r="J11" s="117">
        <f t="shared" si="3"/>
        <v>0.27777777777777779</v>
      </c>
      <c r="K11" s="131">
        <f t="shared" si="4"/>
        <v>0.28888888888888886</v>
      </c>
    </row>
    <row r="12" spans="1:11" s="22" customFormat="1" ht="24.95" customHeight="1">
      <c r="A12" s="20">
        <v>7</v>
      </c>
      <c r="B12" s="28" t="s">
        <v>4</v>
      </c>
      <c r="C12" s="108">
        <v>18</v>
      </c>
      <c r="D12" s="117">
        <f t="shared" si="0"/>
        <v>0.9</v>
      </c>
      <c r="E12" s="108">
        <v>18</v>
      </c>
      <c r="F12" s="117">
        <f t="shared" si="1"/>
        <v>0.9</v>
      </c>
      <c r="G12" s="108">
        <v>15</v>
      </c>
      <c r="H12" s="117">
        <f t="shared" si="2"/>
        <v>0.83333333333333337</v>
      </c>
      <c r="I12" s="108">
        <v>15</v>
      </c>
      <c r="J12" s="117">
        <f t="shared" si="3"/>
        <v>0.83333333333333337</v>
      </c>
      <c r="K12" s="131">
        <f t="shared" si="4"/>
        <v>0.8666666666666667</v>
      </c>
    </row>
    <row r="13" spans="1:11" s="22" customFormat="1" ht="24.95" customHeight="1">
      <c r="A13" s="20">
        <v>8</v>
      </c>
      <c r="B13" s="28" t="s">
        <v>5</v>
      </c>
      <c r="C13" s="108">
        <v>17</v>
      </c>
      <c r="D13" s="117">
        <f t="shared" si="0"/>
        <v>0.85</v>
      </c>
      <c r="E13" s="108">
        <v>17</v>
      </c>
      <c r="F13" s="117">
        <f t="shared" si="1"/>
        <v>0.85</v>
      </c>
      <c r="G13" s="108">
        <v>15</v>
      </c>
      <c r="H13" s="117">
        <f t="shared" si="2"/>
        <v>0.83333333333333337</v>
      </c>
      <c r="I13" s="108">
        <v>15</v>
      </c>
      <c r="J13" s="117">
        <f t="shared" si="3"/>
        <v>0.83333333333333337</v>
      </c>
      <c r="K13" s="131">
        <f t="shared" si="4"/>
        <v>0.84166666666666667</v>
      </c>
    </row>
    <row r="14" spans="1:11" s="22" customFormat="1" ht="24.95" customHeight="1">
      <c r="A14" s="20">
        <v>9</v>
      </c>
      <c r="B14" s="28" t="s">
        <v>6</v>
      </c>
      <c r="C14" s="108">
        <v>5</v>
      </c>
      <c r="D14" s="117">
        <f t="shared" si="0"/>
        <v>0.25</v>
      </c>
      <c r="E14" s="108">
        <v>8</v>
      </c>
      <c r="F14" s="117">
        <f t="shared" si="1"/>
        <v>0.4</v>
      </c>
      <c r="G14" s="108">
        <v>5</v>
      </c>
      <c r="H14" s="117">
        <f t="shared" si="2"/>
        <v>0.27777777777777779</v>
      </c>
      <c r="I14" s="108">
        <v>5</v>
      </c>
      <c r="J14" s="117">
        <f t="shared" si="3"/>
        <v>0.27777777777777779</v>
      </c>
      <c r="K14" s="131">
        <f t="shared" si="4"/>
        <v>0.30138888888888893</v>
      </c>
    </row>
    <row r="15" spans="1:11" s="22" customFormat="1" ht="24.95" customHeight="1">
      <c r="A15" s="20">
        <v>10</v>
      </c>
      <c r="B15" s="28" t="s">
        <v>7</v>
      </c>
      <c r="C15" s="108">
        <v>11</v>
      </c>
      <c r="D15" s="117">
        <f t="shared" si="0"/>
        <v>0.55000000000000004</v>
      </c>
      <c r="E15" s="108">
        <v>15</v>
      </c>
      <c r="F15" s="117">
        <f t="shared" si="1"/>
        <v>0.75</v>
      </c>
      <c r="G15" s="108">
        <v>10</v>
      </c>
      <c r="H15" s="117">
        <f t="shared" si="2"/>
        <v>0.55555555555555558</v>
      </c>
      <c r="I15" s="108">
        <v>10</v>
      </c>
      <c r="J15" s="117">
        <f t="shared" si="3"/>
        <v>0.55555555555555558</v>
      </c>
      <c r="K15" s="131">
        <f t="shared" si="4"/>
        <v>0.60277777777777786</v>
      </c>
    </row>
    <row r="16" spans="1:11" s="22" customFormat="1" ht="24.95" customHeight="1">
      <c r="A16" s="20">
        <v>11</v>
      </c>
      <c r="B16" s="28" t="s">
        <v>8</v>
      </c>
      <c r="C16" s="108">
        <v>7</v>
      </c>
      <c r="D16" s="117">
        <f t="shared" si="0"/>
        <v>0.35</v>
      </c>
      <c r="E16" s="108">
        <v>9</v>
      </c>
      <c r="F16" s="117">
        <f t="shared" si="1"/>
        <v>0.45</v>
      </c>
      <c r="G16" s="108">
        <v>5</v>
      </c>
      <c r="H16" s="117">
        <f t="shared" si="2"/>
        <v>0.27777777777777779</v>
      </c>
      <c r="I16" s="108">
        <v>5</v>
      </c>
      <c r="J16" s="117">
        <f t="shared" si="3"/>
        <v>0.27777777777777779</v>
      </c>
      <c r="K16" s="131">
        <f t="shared" si="4"/>
        <v>0.33888888888888891</v>
      </c>
    </row>
    <row r="17" spans="1:11" s="22" customFormat="1" ht="24.95" customHeight="1">
      <c r="A17" s="20">
        <v>12</v>
      </c>
      <c r="B17" s="28" t="s">
        <v>9</v>
      </c>
      <c r="C17" s="108">
        <v>12</v>
      </c>
      <c r="D17" s="117">
        <f t="shared" si="0"/>
        <v>0.6</v>
      </c>
      <c r="E17" s="108">
        <v>14</v>
      </c>
      <c r="F17" s="117">
        <f t="shared" si="1"/>
        <v>0.7</v>
      </c>
      <c r="G17" s="108">
        <v>10</v>
      </c>
      <c r="H17" s="117">
        <f t="shared" si="2"/>
        <v>0.55555555555555558</v>
      </c>
      <c r="I17" s="108">
        <v>10</v>
      </c>
      <c r="J17" s="117">
        <f t="shared" si="3"/>
        <v>0.55555555555555558</v>
      </c>
      <c r="K17" s="131">
        <f t="shared" si="4"/>
        <v>0.60277777777777775</v>
      </c>
    </row>
    <row r="18" spans="1:11" s="22" customFormat="1" ht="24.95" customHeight="1">
      <c r="A18" s="20">
        <v>13</v>
      </c>
      <c r="B18" s="28" t="s">
        <v>10</v>
      </c>
      <c r="C18" s="108">
        <v>16</v>
      </c>
      <c r="D18" s="117">
        <f t="shared" si="0"/>
        <v>0.8</v>
      </c>
      <c r="E18" s="108">
        <v>16</v>
      </c>
      <c r="F18" s="117">
        <f t="shared" si="1"/>
        <v>0.8</v>
      </c>
      <c r="G18" s="108">
        <v>15</v>
      </c>
      <c r="H18" s="117">
        <f t="shared" si="2"/>
        <v>0.83333333333333337</v>
      </c>
      <c r="I18" s="108">
        <v>15</v>
      </c>
      <c r="J18" s="117">
        <f t="shared" si="3"/>
        <v>0.83333333333333337</v>
      </c>
      <c r="K18" s="131">
        <f t="shared" si="4"/>
        <v>0.81666666666666676</v>
      </c>
    </row>
    <row r="19" spans="1:11" s="22" customFormat="1" ht="24.95" customHeight="1">
      <c r="A19" s="20">
        <v>14</v>
      </c>
      <c r="B19" s="28" t="s">
        <v>11</v>
      </c>
      <c r="C19" s="108">
        <v>12</v>
      </c>
      <c r="D19" s="117">
        <f t="shared" si="0"/>
        <v>0.6</v>
      </c>
      <c r="E19" s="108">
        <v>14</v>
      </c>
      <c r="F19" s="117">
        <f t="shared" si="1"/>
        <v>0.7</v>
      </c>
      <c r="G19" s="108">
        <v>10</v>
      </c>
      <c r="H19" s="117">
        <f t="shared" si="2"/>
        <v>0.55555555555555558</v>
      </c>
      <c r="I19" s="108">
        <v>10</v>
      </c>
      <c r="J19" s="117">
        <f t="shared" si="3"/>
        <v>0.55555555555555558</v>
      </c>
      <c r="K19" s="131">
        <f t="shared" si="4"/>
        <v>0.60277777777777775</v>
      </c>
    </row>
    <row r="20" spans="1:11" s="22" customFormat="1" ht="24.95" customHeight="1">
      <c r="A20" s="20">
        <v>15</v>
      </c>
      <c r="B20" s="28" t="s">
        <v>12</v>
      </c>
      <c r="C20" s="108">
        <v>18</v>
      </c>
      <c r="D20" s="117">
        <f t="shared" si="0"/>
        <v>0.9</v>
      </c>
      <c r="E20" s="108">
        <v>19</v>
      </c>
      <c r="F20" s="117">
        <f t="shared" si="1"/>
        <v>0.95</v>
      </c>
      <c r="G20" s="108">
        <v>16</v>
      </c>
      <c r="H20" s="117">
        <f t="shared" si="2"/>
        <v>0.88888888888888884</v>
      </c>
      <c r="I20" s="108">
        <v>16</v>
      </c>
      <c r="J20" s="117">
        <f t="shared" si="3"/>
        <v>0.88888888888888884</v>
      </c>
      <c r="K20" s="131">
        <f t="shared" si="4"/>
        <v>0.90694444444444444</v>
      </c>
    </row>
    <row r="21" spans="1:11" s="22" customFormat="1" ht="24.95" customHeight="1">
      <c r="A21" s="20">
        <v>16</v>
      </c>
      <c r="B21" s="28" t="s">
        <v>13</v>
      </c>
      <c r="C21" s="108">
        <v>19</v>
      </c>
      <c r="D21" s="117">
        <f t="shared" si="0"/>
        <v>0.95</v>
      </c>
      <c r="E21" s="108">
        <v>16</v>
      </c>
      <c r="F21" s="117">
        <f t="shared" si="1"/>
        <v>0.8</v>
      </c>
      <c r="G21" s="108">
        <v>16</v>
      </c>
      <c r="H21" s="117">
        <f t="shared" si="2"/>
        <v>0.88888888888888884</v>
      </c>
      <c r="I21" s="108">
        <v>16</v>
      </c>
      <c r="J21" s="117">
        <f t="shared" si="3"/>
        <v>0.88888888888888884</v>
      </c>
      <c r="K21" s="131">
        <f t="shared" si="4"/>
        <v>0.88194444444444442</v>
      </c>
    </row>
    <row r="22" spans="1:11" s="22" customFormat="1" ht="24.95" customHeight="1">
      <c r="A22" s="20">
        <v>17</v>
      </c>
      <c r="B22" s="28" t="s">
        <v>14</v>
      </c>
      <c r="C22" s="108">
        <v>12</v>
      </c>
      <c r="D22" s="117">
        <f t="shared" si="0"/>
        <v>0.6</v>
      </c>
      <c r="E22" s="108">
        <v>14</v>
      </c>
      <c r="F22" s="117">
        <f t="shared" si="1"/>
        <v>0.7</v>
      </c>
      <c r="G22" s="108">
        <v>12</v>
      </c>
      <c r="H22" s="117">
        <f t="shared" si="2"/>
        <v>0.66666666666666663</v>
      </c>
      <c r="I22" s="108">
        <v>12</v>
      </c>
      <c r="J22" s="117">
        <f t="shared" si="3"/>
        <v>0.66666666666666663</v>
      </c>
      <c r="K22" s="131">
        <f t="shared" si="4"/>
        <v>0.65833333333333321</v>
      </c>
    </row>
    <row r="23" spans="1:11" s="22" customFormat="1" ht="24.95" customHeight="1">
      <c r="A23" s="20">
        <v>18</v>
      </c>
      <c r="B23" s="28" t="s">
        <v>15</v>
      </c>
      <c r="C23" s="108">
        <v>10</v>
      </c>
      <c r="D23" s="117">
        <f t="shared" si="0"/>
        <v>0.5</v>
      </c>
      <c r="E23" s="108">
        <v>13</v>
      </c>
      <c r="F23" s="117">
        <f t="shared" si="1"/>
        <v>0.65</v>
      </c>
      <c r="G23" s="108">
        <v>10</v>
      </c>
      <c r="H23" s="117">
        <f t="shared" si="2"/>
        <v>0.55555555555555558</v>
      </c>
      <c r="I23" s="108">
        <v>10</v>
      </c>
      <c r="J23" s="117">
        <f t="shared" si="3"/>
        <v>0.55555555555555558</v>
      </c>
      <c r="K23" s="131">
        <f t="shared" si="4"/>
        <v>0.56527777777777777</v>
      </c>
    </row>
    <row r="24" spans="1:11" s="22" customFormat="1" ht="24.95" customHeight="1">
      <c r="A24" s="20">
        <v>19</v>
      </c>
      <c r="B24" s="28" t="s">
        <v>459</v>
      </c>
      <c r="C24" s="108">
        <v>7</v>
      </c>
      <c r="D24" s="117">
        <f t="shared" si="0"/>
        <v>0.35</v>
      </c>
      <c r="E24" s="108">
        <v>10</v>
      </c>
      <c r="F24" s="117">
        <f t="shared" si="1"/>
        <v>0.5</v>
      </c>
      <c r="G24" s="108">
        <v>7</v>
      </c>
      <c r="H24" s="117">
        <f t="shared" si="2"/>
        <v>0.3888888888888889</v>
      </c>
      <c r="I24" s="108">
        <v>7</v>
      </c>
      <c r="J24" s="117">
        <f t="shared" si="3"/>
        <v>0.3888888888888889</v>
      </c>
      <c r="K24" s="131">
        <f t="shared" si="4"/>
        <v>0.40694444444444444</v>
      </c>
    </row>
    <row r="25" spans="1:11" s="22" customFormat="1" ht="24.95" customHeight="1">
      <c r="A25" s="20">
        <v>20</v>
      </c>
      <c r="B25" s="28" t="s">
        <v>16</v>
      </c>
      <c r="C25" s="108">
        <v>0</v>
      </c>
      <c r="D25" s="117">
        <f t="shared" si="0"/>
        <v>0</v>
      </c>
      <c r="E25" s="108">
        <v>3</v>
      </c>
      <c r="F25" s="117">
        <f t="shared" si="1"/>
        <v>0.15</v>
      </c>
      <c r="G25" s="108">
        <v>0</v>
      </c>
      <c r="H25" s="117">
        <f t="shared" si="2"/>
        <v>0</v>
      </c>
      <c r="I25" s="108">
        <v>1</v>
      </c>
      <c r="J25" s="117">
        <f t="shared" si="3"/>
        <v>5.5555555555555552E-2</v>
      </c>
      <c r="K25" s="131">
        <f t="shared" si="4"/>
        <v>5.1388888888888887E-2</v>
      </c>
    </row>
    <row r="26" spans="1:11" s="22" customFormat="1" ht="24.95" customHeight="1">
      <c r="A26" s="20">
        <v>21</v>
      </c>
      <c r="B26" s="28" t="s">
        <v>17</v>
      </c>
      <c r="C26" s="108">
        <v>6</v>
      </c>
      <c r="D26" s="117">
        <f t="shared" si="0"/>
        <v>0.3</v>
      </c>
      <c r="E26" s="108">
        <v>8</v>
      </c>
      <c r="F26" s="117">
        <f t="shared" si="1"/>
        <v>0.4</v>
      </c>
      <c r="G26" s="108">
        <v>5</v>
      </c>
      <c r="H26" s="117">
        <f t="shared" si="2"/>
        <v>0.27777777777777779</v>
      </c>
      <c r="I26" s="108">
        <v>5</v>
      </c>
      <c r="J26" s="117">
        <f t="shared" si="3"/>
        <v>0.27777777777777779</v>
      </c>
      <c r="K26" s="131">
        <f t="shared" si="4"/>
        <v>0.31388888888888888</v>
      </c>
    </row>
    <row r="27" spans="1:11" s="22" customFormat="1" ht="24.95" customHeight="1">
      <c r="A27" s="20">
        <v>22</v>
      </c>
      <c r="B27" s="28" t="s">
        <v>18</v>
      </c>
      <c r="C27" s="108">
        <v>7</v>
      </c>
      <c r="D27" s="117">
        <f t="shared" si="0"/>
        <v>0.35</v>
      </c>
      <c r="E27" s="108">
        <v>11</v>
      </c>
      <c r="F27" s="117">
        <f t="shared" si="1"/>
        <v>0.55000000000000004</v>
      </c>
      <c r="G27" s="108">
        <v>7</v>
      </c>
      <c r="H27" s="117">
        <f t="shared" si="2"/>
        <v>0.3888888888888889</v>
      </c>
      <c r="I27" s="108">
        <v>7</v>
      </c>
      <c r="J27" s="117">
        <f t="shared" si="3"/>
        <v>0.3888888888888889</v>
      </c>
      <c r="K27" s="131">
        <f t="shared" si="4"/>
        <v>0.41944444444444445</v>
      </c>
    </row>
    <row r="28" spans="1:11" s="22" customFormat="1" ht="24.95" customHeight="1">
      <c r="A28" s="20">
        <v>23</v>
      </c>
      <c r="B28" s="28" t="s">
        <v>19</v>
      </c>
      <c r="C28" s="108">
        <v>14</v>
      </c>
      <c r="D28" s="117">
        <f t="shared" si="0"/>
        <v>0.7</v>
      </c>
      <c r="E28" s="108">
        <v>16</v>
      </c>
      <c r="F28" s="117">
        <f t="shared" si="1"/>
        <v>0.8</v>
      </c>
      <c r="G28" s="108">
        <v>12</v>
      </c>
      <c r="H28" s="117">
        <f t="shared" si="2"/>
        <v>0.66666666666666663</v>
      </c>
      <c r="I28" s="108">
        <v>12</v>
      </c>
      <c r="J28" s="117">
        <f t="shared" si="3"/>
        <v>0.66666666666666663</v>
      </c>
      <c r="K28" s="131">
        <f t="shared" si="4"/>
        <v>0.70833333333333326</v>
      </c>
    </row>
    <row r="29" spans="1:11" s="22" customFormat="1" ht="24.95" customHeight="1">
      <c r="A29" s="20">
        <v>24</v>
      </c>
      <c r="B29" s="28" t="s">
        <v>20</v>
      </c>
      <c r="C29" s="108">
        <v>12</v>
      </c>
      <c r="D29" s="117">
        <f t="shared" si="0"/>
        <v>0.6</v>
      </c>
      <c r="E29" s="108">
        <v>15</v>
      </c>
      <c r="F29" s="117">
        <f t="shared" si="1"/>
        <v>0.75</v>
      </c>
      <c r="G29" s="108">
        <v>12</v>
      </c>
      <c r="H29" s="117">
        <f t="shared" si="2"/>
        <v>0.66666666666666663</v>
      </c>
      <c r="I29" s="108">
        <v>12</v>
      </c>
      <c r="J29" s="117">
        <f t="shared" si="3"/>
        <v>0.66666666666666663</v>
      </c>
      <c r="K29" s="131">
        <f t="shared" si="4"/>
        <v>0.67083333333333328</v>
      </c>
    </row>
    <row r="30" spans="1:11" s="22" customFormat="1" ht="24.95" customHeight="1">
      <c r="A30" s="20">
        <v>25</v>
      </c>
      <c r="B30" s="28" t="s">
        <v>21</v>
      </c>
      <c r="C30" s="108">
        <v>13</v>
      </c>
      <c r="D30" s="117">
        <f t="shared" si="0"/>
        <v>0.65</v>
      </c>
      <c r="E30" s="108">
        <v>13</v>
      </c>
      <c r="F30" s="117">
        <f t="shared" si="1"/>
        <v>0.65</v>
      </c>
      <c r="G30" s="108">
        <v>10</v>
      </c>
      <c r="H30" s="117">
        <f t="shared" si="2"/>
        <v>0.55555555555555558</v>
      </c>
      <c r="I30" s="108">
        <v>10</v>
      </c>
      <c r="J30" s="117">
        <f t="shared" si="3"/>
        <v>0.55555555555555558</v>
      </c>
      <c r="K30" s="131">
        <f t="shared" si="4"/>
        <v>0.60277777777777786</v>
      </c>
    </row>
    <row r="31" spans="1:11" s="22" customFormat="1" ht="24.95" customHeight="1">
      <c r="A31" s="20">
        <v>26</v>
      </c>
      <c r="B31" s="28" t="s">
        <v>1007</v>
      </c>
      <c r="C31" s="108">
        <v>7</v>
      </c>
      <c r="D31" s="117">
        <f t="shared" si="0"/>
        <v>0.35</v>
      </c>
      <c r="E31" s="108">
        <v>9</v>
      </c>
      <c r="F31" s="117">
        <f t="shared" si="1"/>
        <v>0.45</v>
      </c>
      <c r="G31" s="108">
        <v>6</v>
      </c>
      <c r="H31" s="117">
        <f t="shared" si="2"/>
        <v>0.33333333333333331</v>
      </c>
      <c r="I31" s="108">
        <v>6</v>
      </c>
      <c r="J31" s="117">
        <f t="shared" si="3"/>
        <v>0.33333333333333331</v>
      </c>
      <c r="K31" s="131">
        <f t="shared" si="4"/>
        <v>0.36666666666666664</v>
      </c>
    </row>
    <row r="32" spans="1:11" s="22" customFormat="1" ht="24.95" customHeight="1">
      <c r="A32" s="70"/>
      <c r="B32" s="27"/>
      <c r="D32" s="122"/>
      <c r="F32" s="122"/>
      <c r="H32" s="122"/>
      <c r="J32" s="121"/>
    </row>
    <row r="33" spans="1:2" ht="24.95" customHeight="1">
      <c r="A33" s="1"/>
      <c r="B33" s="33"/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5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A13" workbookViewId="0">
      <selection activeCell="L9" sqref="L9"/>
    </sheetView>
  </sheetViews>
  <sheetFormatPr defaultRowHeight="24.95" customHeight="1"/>
  <cols>
    <col min="2" max="2" width="23.28515625" style="9" bestFit="1" customWidth="1"/>
    <col min="3" max="3" width="17.7109375" customWidth="1"/>
    <col min="4" max="4" width="16.28515625" style="118" customWidth="1"/>
    <col min="5" max="5" width="11.5703125" customWidth="1"/>
    <col min="6" max="6" width="10.42578125" style="118" customWidth="1"/>
    <col min="7" max="7" width="10.7109375" customWidth="1"/>
    <col min="8" max="8" width="10.42578125" style="118" customWidth="1"/>
    <col min="9" max="9" width="13.140625" customWidth="1"/>
    <col min="10" max="10" width="14.140625" style="5" customWidth="1"/>
  </cols>
  <sheetData>
    <row r="1" spans="1:11" ht="24.95" customHeight="1">
      <c r="A1" s="196" t="s">
        <v>739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ht="24.95" customHeight="1">
      <c r="A2" s="88"/>
      <c r="B2" s="89" t="s">
        <v>401</v>
      </c>
      <c r="C2" s="191" t="s">
        <v>1045</v>
      </c>
      <c r="D2" s="191"/>
      <c r="E2" s="191" t="s">
        <v>1046</v>
      </c>
      <c r="F2" s="191"/>
      <c r="G2" s="189" t="s">
        <v>1047</v>
      </c>
      <c r="H2" s="190"/>
      <c r="I2" s="191" t="s">
        <v>1048</v>
      </c>
      <c r="J2" s="191"/>
      <c r="K2" s="90"/>
    </row>
    <row r="3" spans="1:11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24.95" customHeight="1">
      <c r="A4" s="92"/>
      <c r="B4" s="83" t="s">
        <v>1016</v>
      </c>
      <c r="C4" s="93">
        <v>20</v>
      </c>
      <c r="D4" s="115"/>
      <c r="E4" s="93">
        <v>20</v>
      </c>
      <c r="F4" s="115"/>
      <c r="G4" s="93">
        <v>18</v>
      </c>
      <c r="H4" s="115"/>
      <c r="I4" s="93">
        <v>18</v>
      </c>
      <c r="J4" s="117"/>
      <c r="K4" s="95" t="s">
        <v>1017</v>
      </c>
    </row>
    <row r="5" spans="1:11" s="16" customFormat="1" ht="24.95" customHeight="1">
      <c r="A5" s="91" t="s">
        <v>468</v>
      </c>
      <c r="B5" s="80" t="s">
        <v>474</v>
      </c>
      <c r="C5" s="3"/>
      <c r="D5" s="116"/>
      <c r="E5" s="3"/>
      <c r="F5" s="116"/>
      <c r="G5" s="3"/>
      <c r="H5" s="116"/>
      <c r="I5" s="3"/>
      <c r="J5" s="3"/>
      <c r="K5" s="4"/>
    </row>
    <row r="6" spans="1:11" s="22" customFormat="1" ht="24.95" customHeight="1">
      <c r="A6" s="20">
        <v>1</v>
      </c>
      <c r="B6" s="28" t="s">
        <v>22</v>
      </c>
      <c r="C6" s="108">
        <v>13</v>
      </c>
      <c r="D6" s="117">
        <f>C6/20</f>
        <v>0.65</v>
      </c>
      <c r="E6" s="108">
        <v>16</v>
      </c>
      <c r="F6" s="117">
        <f>E6/20</f>
        <v>0.8</v>
      </c>
      <c r="G6" s="108">
        <v>12</v>
      </c>
      <c r="H6" s="117">
        <f>G6/18</f>
        <v>0.66666666666666663</v>
      </c>
      <c r="I6" s="108">
        <v>12</v>
      </c>
      <c r="J6" s="117">
        <f>I6/18</f>
        <v>0.66666666666666663</v>
      </c>
      <c r="K6" s="131">
        <f>(D6+F6+H6+J6)/4</f>
        <v>0.6958333333333333</v>
      </c>
    </row>
    <row r="7" spans="1:11" s="22" customFormat="1" ht="24.95" customHeight="1">
      <c r="A7" s="20">
        <v>2</v>
      </c>
      <c r="B7" s="28" t="s">
        <v>23</v>
      </c>
      <c r="C7" s="108">
        <v>12</v>
      </c>
      <c r="D7" s="117">
        <f t="shared" ref="D7:D28" si="0">C7/20</f>
        <v>0.6</v>
      </c>
      <c r="E7" s="108">
        <v>13</v>
      </c>
      <c r="F7" s="117">
        <f t="shared" ref="F7:F28" si="1">E7/20</f>
        <v>0.65</v>
      </c>
      <c r="G7" s="108">
        <v>10</v>
      </c>
      <c r="H7" s="117">
        <f t="shared" ref="H7:H28" si="2">G7/18</f>
        <v>0.55555555555555558</v>
      </c>
      <c r="I7" s="108">
        <v>10</v>
      </c>
      <c r="J7" s="117">
        <f t="shared" ref="J7:J28" si="3">I7/18</f>
        <v>0.55555555555555558</v>
      </c>
      <c r="K7" s="131">
        <f t="shared" ref="K7:K28" si="4">(D7+F7+H7+J7)/4</f>
        <v>0.59027777777777779</v>
      </c>
    </row>
    <row r="8" spans="1:11" s="22" customFormat="1" ht="24.95" customHeight="1">
      <c r="A8" s="20">
        <v>3</v>
      </c>
      <c r="B8" s="28" t="s">
        <v>24</v>
      </c>
      <c r="C8" s="108">
        <v>0</v>
      </c>
      <c r="D8" s="117">
        <f t="shared" si="0"/>
        <v>0</v>
      </c>
      <c r="E8" s="108">
        <v>3</v>
      </c>
      <c r="F8" s="117">
        <f t="shared" si="1"/>
        <v>0.15</v>
      </c>
      <c r="G8" s="108">
        <v>0</v>
      </c>
      <c r="H8" s="117">
        <f t="shared" si="2"/>
        <v>0</v>
      </c>
      <c r="I8" s="108">
        <v>0</v>
      </c>
      <c r="J8" s="117">
        <f t="shared" si="3"/>
        <v>0</v>
      </c>
      <c r="K8" s="131">
        <f t="shared" si="4"/>
        <v>3.7499999999999999E-2</v>
      </c>
    </row>
    <row r="9" spans="1:11" s="22" customFormat="1" ht="24.95" customHeight="1">
      <c r="A9" s="20">
        <v>4</v>
      </c>
      <c r="B9" s="28" t="s">
        <v>25</v>
      </c>
      <c r="C9" s="108">
        <v>13</v>
      </c>
      <c r="D9" s="117">
        <f t="shared" si="0"/>
        <v>0.65</v>
      </c>
      <c r="E9" s="108">
        <v>15</v>
      </c>
      <c r="F9" s="117">
        <f t="shared" si="1"/>
        <v>0.75</v>
      </c>
      <c r="G9" s="108">
        <v>13</v>
      </c>
      <c r="H9" s="117">
        <f t="shared" si="2"/>
        <v>0.72222222222222221</v>
      </c>
      <c r="I9" s="108">
        <v>13</v>
      </c>
      <c r="J9" s="117">
        <f t="shared" si="3"/>
        <v>0.72222222222222221</v>
      </c>
      <c r="K9" s="131">
        <f t="shared" si="4"/>
        <v>0.71111111111111114</v>
      </c>
    </row>
    <row r="10" spans="1:11" s="22" customFormat="1" ht="24.95" customHeight="1">
      <c r="A10" s="20">
        <v>5</v>
      </c>
      <c r="B10" s="28" t="s">
        <v>26</v>
      </c>
      <c r="C10" s="108">
        <v>17</v>
      </c>
      <c r="D10" s="117">
        <f t="shared" si="0"/>
        <v>0.85</v>
      </c>
      <c r="E10" s="108">
        <v>19</v>
      </c>
      <c r="F10" s="117">
        <f t="shared" si="1"/>
        <v>0.95</v>
      </c>
      <c r="G10" s="108">
        <v>15</v>
      </c>
      <c r="H10" s="117">
        <f t="shared" si="2"/>
        <v>0.83333333333333337</v>
      </c>
      <c r="I10" s="108">
        <v>15</v>
      </c>
      <c r="J10" s="117">
        <f t="shared" si="3"/>
        <v>0.83333333333333337</v>
      </c>
      <c r="K10" s="131">
        <f t="shared" si="4"/>
        <v>0.8666666666666667</v>
      </c>
    </row>
    <row r="11" spans="1:11" s="22" customFormat="1" ht="24.95" customHeight="1">
      <c r="A11" s="20">
        <v>6</v>
      </c>
      <c r="B11" s="28" t="s">
        <v>27</v>
      </c>
      <c r="C11" s="108">
        <v>4</v>
      </c>
      <c r="D11" s="117">
        <f t="shared" si="0"/>
        <v>0.2</v>
      </c>
      <c r="E11" s="108">
        <v>7</v>
      </c>
      <c r="F11" s="117">
        <f t="shared" si="1"/>
        <v>0.35</v>
      </c>
      <c r="G11" s="108">
        <v>3</v>
      </c>
      <c r="H11" s="117">
        <f t="shared" si="2"/>
        <v>0.16666666666666666</v>
      </c>
      <c r="I11" s="108">
        <v>3</v>
      </c>
      <c r="J11" s="117">
        <f t="shared" si="3"/>
        <v>0.16666666666666666</v>
      </c>
      <c r="K11" s="131">
        <f t="shared" si="4"/>
        <v>0.22083333333333333</v>
      </c>
    </row>
    <row r="12" spans="1:11" s="22" customFormat="1" ht="24.95" customHeight="1">
      <c r="A12" s="20">
        <v>7</v>
      </c>
      <c r="B12" s="28" t="s">
        <v>28</v>
      </c>
      <c r="C12" s="108">
        <v>14</v>
      </c>
      <c r="D12" s="117">
        <f t="shared" si="0"/>
        <v>0.7</v>
      </c>
      <c r="E12" s="108">
        <v>9</v>
      </c>
      <c r="F12" s="117">
        <f t="shared" si="1"/>
        <v>0.45</v>
      </c>
      <c r="G12" s="108">
        <v>12</v>
      </c>
      <c r="H12" s="117">
        <f t="shared" si="2"/>
        <v>0.66666666666666663</v>
      </c>
      <c r="I12" s="108">
        <v>12</v>
      </c>
      <c r="J12" s="117">
        <f t="shared" si="3"/>
        <v>0.66666666666666663</v>
      </c>
      <c r="K12" s="131">
        <f t="shared" si="4"/>
        <v>0.62083333333333324</v>
      </c>
    </row>
    <row r="13" spans="1:11" s="22" customFormat="1" ht="24.95" customHeight="1">
      <c r="A13" s="20">
        <v>8</v>
      </c>
      <c r="B13" s="28" t="s">
        <v>29</v>
      </c>
      <c r="C13" s="108">
        <v>4</v>
      </c>
      <c r="D13" s="117">
        <f t="shared" si="0"/>
        <v>0.2</v>
      </c>
      <c r="E13" s="108">
        <v>7</v>
      </c>
      <c r="F13" s="117">
        <f t="shared" si="1"/>
        <v>0.35</v>
      </c>
      <c r="G13" s="108">
        <v>3</v>
      </c>
      <c r="H13" s="117">
        <f t="shared" si="2"/>
        <v>0.16666666666666666</v>
      </c>
      <c r="I13" s="108">
        <v>3</v>
      </c>
      <c r="J13" s="117">
        <f t="shared" si="3"/>
        <v>0.16666666666666666</v>
      </c>
      <c r="K13" s="131">
        <f t="shared" si="4"/>
        <v>0.22083333333333333</v>
      </c>
    </row>
    <row r="14" spans="1:11" s="22" customFormat="1" ht="24.95" customHeight="1">
      <c r="A14" s="20">
        <v>9</v>
      </c>
      <c r="B14" s="28" t="s">
        <v>30</v>
      </c>
      <c r="C14" s="108">
        <v>4</v>
      </c>
      <c r="D14" s="117">
        <f t="shared" si="0"/>
        <v>0.2</v>
      </c>
      <c r="E14" s="108">
        <v>7</v>
      </c>
      <c r="F14" s="117">
        <f t="shared" si="1"/>
        <v>0.35</v>
      </c>
      <c r="G14" s="108">
        <v>4</v>
      </c>
      <c r="H14" s="117">
        <f t="shared" si="2"/>
        <v>0.22222222222222221</v>
      </c>
      <c r="I14" s="108">
        <v>4</v>
      </c>
      <c r="J14" s="117">
        <f t="shared" si="3"/>
        <v>0.22222222222222221</v>
      </c>
      <c r="K14" s="131">
        <f t="shared" si="4"/>
        <v>0.24861111111111112</v>
      </c>
    </row>
    <row r="15" spans="1:11" s="22" customFormat="1" ht="24.95" customHeight="1">
      <c r="A15" s="20">
        <v>10</v>
      </c>
      <c r="B15" s="28" t="s">
        <v>31</v>
      </c>
      <c r="C15" s="108">
        <v>14</v>
      </c>
      <c r="D15" s="117">
        <f t="shared" si="0"/>
        <v>0.7</v>
      </c>
      <c r="E15" s="108">
        <v>13</v>
      </c>
      <c r="F15" s="117">
        <f t="shared" si="1"/>
        <v>0.65</v>
      </c>
      <c r="G15" s="108">
        <v>12</v>
      </c>
      <c r="H15" s="117">
        <f t="shared" si="2"/>
        <v>0.66666666666666663</v>
      </c>
      <c r="I15" s="108">
        <v>12</v>
      </c>
      <c r="J15" s="117">
        <f t="shared" si="3"/>
        <v>0.66666666666666663</v>
      </c>
      <c r="K15" s="131">
        <f t="shared" si="4"/>
        <v>0.67083333333333328</v>
      </c>
    </row>
    <row r="16" spans="1:11" s="22" customFormat="1" ht="24.95" customHeight="1">
      <c r="A16" s="20">
        <v>11</v>
      </c>
      <c r="B16" s="28" t="s">
        <v>32</v>
      </c>
      <c r="C16" s="108">
        <v>3</v>
      </c>
      <c r="D16" s="117">
        <f t="shared" si="0"/>
        <v>0.15</v>
      </c>
      <c r="E16" s="108">
        <v>9</v>
      </c>
      <c r="F16" s="117">
        <f t="shared" si="1"/>
        <v>0.45</v>
      </c>
      <c r="G16" s="108">
        <v>3</v>
      </c>
      <c r="H16" s="117">
        <f t="shared" si="2"/>
        <v>0.16666666666666666</v>
      </c>
      <c r="I16" s="108">
        <v>3</v>
      </c>
      <c r="J16" s="117">
        <f t="shared" si="3"/>
        <v>0.16666666666666666</v>
      </c>
      <c r="K16" s="131">
        <f t="shared" si="4"/>
        <v>0.23333333333333331</v>
      </c>
    </row>
    <row r="17" spans="1:11" s="22" customFormat="1" ht="24.95" customHeight="1">
      <c r="A17" s="20">
        <v>12</v>
      </c>
      <c r="B17" s="28" t="s">
        <v>33</v>
      </c>
      <c r="C17" s="108">
        <v>16</v>
      </c>
      <c r="D17" s="117">
        <f t="shared" si="0"/>
        <v>0.8</v>
      </c>
      <c r="E17" s="108">
        <v>15</v>
      </c>
      <c r="F17" s="117">
        <f t="shared" si="1"/>
        <v>0.75</v>
      </c>
      <c r="G17" s="108">
        <v>14</v>
      </c>
      <c r="H17" s="117">
        <f t="shared" si="2"/>
        <v>0.77777777777777779</v>
      </c>
      <c r="I17" s="108">
        <v>14</v>
      </c>
      <c r="J17" s="117">
        <f t="shared" si="3"/>
        <v>0.77777777777777779</v>
      </c>
      <c r="K17" s="131">
        <f t="shared" si="4"/>
        <v>0.77638888888888891</v>
      </c>
    </row>
    <row r="18" spans="1:11" s="22" customFormat="1" ht="24.95" customHeight="1">
      <c r="A18" s="20">
        <v>13</v>
      </c>
      <c r="B18" s="28" t="s">
        <v>34</v>
      </c>
      <c r="C18" s="108">
        <v>18</v>
      </c>
      <c r="D18" s="117">
        <f t="shared" si="0"/>
        <v>0.9</v>
      </c>
      <c r="E18" s="108">
        <v>20</v>
      </c>
      <c r="F18" s="117">
        <f t="shared" si="1"/>
        <v>1</v>
      </c>
      <c r="G18" s="108">
        <v>17</v>
      </c>
      <c r="H18" s="117">
        <f t="shared" si="2"/>
        <v>0.94444444444444442</v>
      </c>
      <c r="I18" s="108">
        <v>17</v>
      </c>
      <c r="J18" s="117">
        <f t="shared" si="3"/>
        <v>0.94444444444444442</v>
      </c>
      <c r="K18" s="131">
        <f t="shared" si="4"/>
        <v>0.94722222222222219</v>
      </c>
    </row>
    <row r="19" spans="1:11" s="22" customFormat="1" ht="24.95" customHeight="1">
      <c r="A19" s="20">
        <v>14</v>
      </c>
      <c r="B19" s="28" t="s">
        <v>35</v>
      </c>
      <c r="C19" s="108">
        <v>14</v>
      </c>
      <c r="D19" s="117">
        <f t="shared" si="0"/>
        <v>0.7</v>
      </c>
      <c r="E19" s="108">
        <v>16</v>
      </c>
      <c r="F19" s="117">
        <f t="shared" si="1"/>
        <v>0.8</v>
      </c>
      <c r="G19" s="108">
        <v>14</v>
      </c>
      <c r="H19" s="117">
        <f t="shared" si="2"/>
        <v>0.77777777777777779</v>
      </c>
      <c r="I19" s="108">
        <v>14</v>
      </c>
      <c r="J19" s="117">
        <f t="shared" si="3"/>
        <v>0.77777777777777779</v>
      </c>
      <c r="K19" s="131">
        <f t="shared" si="4"/>
        <v>0.76388888888888884</v>
      </c>
    </row>
    <row r="20" spans="1:11" s="22" customFormat="1" ht="24.95" customHeight="1">
      <c r="A20" s="20">
        <v>15</v>
      </c>
      <c r="B20" s="28" t="s">
        <v>36</v>
      </c>
      <c r="C20" s="108">
        <v>14</v>
      </c>
      <c r="D20" s="117">
        <f t="shared" si="0"/>
        <v>0.7</v>
      </c>
      <c r="E20" s="108">
        <v>14</v>
      </c>
      <c r="F20" s="117">
        <f t="shared" si="1"/>
        <v>0.7</v>
      </c>
      <c r="G20" s="108">
        <v>14</v>
      </c>
      <c r="H20" s="117">
        <f t="shared" si="2"/>
        <v>0.77777777777777779</v>
      </c>
      <c r="I20" s="108">
        <v>14</v>
      </c>
      <c r="J20" s="117">
        <f t="shared" si="3"/>
        <v>0.77777777777777779</v>
      </c>
      <c r="K20" s="131">
        <f t="shared" si="4"/>
        <v>0.73888888888888882</v>
      </c>
    </row>
    <row r="21" spans="1:11" s="22" customFormat="1" ht="24.95" customHeight="1">
      <c r="A21" s="20">
        <v>16</v>
      </c>
      <c r="B21" s="28" t="s">
        <v>37</v>
      </c>
      <c r="C21" s="108">
        <v>17</v>
      </c>
      <c r="D21" s="117">
        <f t="shared" si="0"/>
        <v>0.85</v>
      </c>
      <c r="E21" s="108">
        <v>17</v>
      </c>
      <c r="F21" s="117">
        <f t="shared" si="1"/>
        <v>0.85</v>
      </c>
      <c r="G21" s="108">
        <v>16</v>
      </c>
      <c r="H21" s="117">
        <f t="shared" si="2"/>
        <v>0.88888888888888884</v>
      </c>
      <c r="I21" s="108">
        <v>16</v>
      </c>
      <c r="J21" s="117">
        <f t="shared" si="3"/>
        <v>0.88888888888888884</v>
      </c>
      <c r="K21" s="131">
        <f t="shared" si="4"/>
        <v>0.86944444444444435</v>
      </c>
    </row>
    <row r="22" spans="1:11" s="22" customFormat="1" ht="24.95" customHeight="1">
      <c r="A22" s="20">
        <v>17</v>
      </c>
      <c r="B22" s="28" t="s">
        <v>38</v>
      </c>
      <c r="C22" s="108">
        <v>13</v>
      </c>
      <c r="D22" s="117">
        <f t="shared" si="0"/>
        <v>0.65</v>
      </c>
      <c r="E22" s="108">
        <v>14</v>
      </c>
      <c r="F22" s="117">
        <f t="shared" si="1"/>
        <v>0.7</v>
      </c>
      <c r="G22" s="108">
        <v>11</v>
      </c>
      <c r="H22" s="117">
        <f t="shared" si="2"/>
        <v>0.61111111111111116</v>
      </c>
      <c r="I22" s="108">
        <v>11</v>
      </c>
      <c r="J22" s="117">
        <f t="shared" si="3"/>
        <v>0.61111111111111116</v>
      </c>
      <c r="K22" s="131">
        <f t="shared" si="4"/>
        <v>0.6430555555555556</v>
      </c>
    </row>
    <row r="23" spans="1:11" s="22" customFormat="1" ht="24.95" customHeight="1">
      <c r="A23" s="20">
        <v>18</v>
      </c>
      <c r="B23" s="28" t="s">
        <v>39</v>
      </c>
      <c r="C23" s="108">
        <v>16</v>
      </c>
      <c r="D23" s="117">
        <f t="shared" si="0"/>
        <v>0.8</v>
      </c>
      <c r="E23" s="108">
        <v>15</v>
      </c>
      <c r="F23" s="117">
        <f t="shared" si="1"/>
        <v>0.75</v>
      </c>
      <c r="G23" s="108">
        <v>15</v>
      </c>
      <c r="H23" s="117">
        <f t="shared" si="2"/>
        <v>0.83333333333333337</v>
      </c>
      <c r="I23" s="108">
        <v>15</v>
      </c>
      <c r="J23" s="117">
        <f t="shared" si="3"/>
        <v>0.83333333333333337</v>
      </c>
      <c r="K23" s="131">
        <f t="shared" si="4"/>
        <v>0.8041666666666667</v>
      </c>
    </row>
    <row r="24" spans="1:11" s="22" customFormat="1" ht="24.95" customHeight="1">
      <c r="A24" s="20">
        <v>19</v>
      </c>
      <c r="B24" s="28" t="s">
        <v>40</v>
      </c>
      <c r="C24" s="108">
        <v>15</v>
      </c>
      <c r="D24" s="117">
        <f t="shared" si="0"/>
        <v>0.75</v>
      </c>
      <c r="E24" s="108">
        <v>16</v>
      </c>
      <c r="F24" s="117">
        <f t="shared" si="1"/>
        <v>0.8</v>
      </c>
      <c r="G24" s="108">
        <v>15</v>
      </c>
      <c r="H24" s="117">
        <f t="shared" si="2"/>
        <v>0.83333333333333337</v>
      </c>
      <c r="I24" s="108">
        <v>15</v>
      </c>
      <c r="J24" s="117">
        <f t="shared" si="3"/>
        <v>0.83333333333333337</v>
      </c>
      <c r="K24" s="131">
        <f t="shared" si="4"/>
        <v>0.8041666666666667</v>
      </c>
    </row>
    <row r="25" spans="1:11" s="22" customFormat="1" ht="24.95" customHeight="1">
      <c r="A25" s="20">
        <v>20</v>
      </c>
      <c r="B25" s="28" t="s">
        <v>41</v>
      </c>
      <c r="C25" s="108">
        <v>18</v>
      </c>
      <c r="D25" s="117">
        <f t="shared" si="0"/>
        <v>0.9</v>
      </c>
      <c r="E25" s="108">
        <v>18</v>
      </c>
      <c r="F25" s="117">
        <f t="shared" si="1"/>
        <v>0.9</v>
      </c>
      <c r="G25" s="108">
        <v>16</v>
      </c>
      <c r="H25" s="117">
        <f t="shared" si="2"/>
        <v>0.88888888888888884</v>
      </c>
      <c r="I25" s="108">
        <v>16</v>
      </c>
      <c r="J25" s="117">
        <f t="shared" si="3"/>
        <v>0.88888888888888884</v>
      </c>
      <c r="K25" s="131">
        <f t="shared" si="4"/>
        <v>0.89444444444444449</v>
      </c>
    </row>
    <row r="26" spans="1:11" s="22" customFormat="1" ht="24.95" customHeight="1">
      <c r="A26" s="20">
        <v>21</v>
      </c>
      <c r="B26" s="28" t="s">
        <v>42</v>
      </c>
      <c r="C26" s="108">
        <v>18</v>
      </c>
      <c r="D26" s="117">
        <f t="shared" si="0"/>
        <v>0.9</v>
      </c>
      <c r="E26" s="108">
        <v>17</v>
      </c>
      <c r="F26" s="117">
        <f t="shared" si="1"/>
        <v>0.85</v>
      </c>
      <c r="G26" s="108">
        <v>16</v>
      </c>
      <c r="H26" s="117">
        <f t="shared" si="2"/>
        <v>0.88888888888888884</v>
      </c>
      <c r="I26" s="108">
        <v>16</v>
      </c>
      <c r="J26" s="117">
        <f t="shared" si="3"/>
        <v>0.88888888888888884</v>
      </c>
      <c r="K26" s="131">
        <f t="shared" si="4"/>
        <v>0.88194444444444442</v>
      </c>
    </row>
    <row r="27" spans="1:11" s="22" customFormat="1" ht="24.95" customHeight="1">
      <c r="A27" s="20">
        <v>22</v>
      </c>
      <c r="B27" s="28" t="s">
        <v>43</v>
      </c>
      <c r="C27" s="108">
        <v>16</v>
      </c>
      <c r="D27" s="117">
        <f t="shared" si="0"/>
        <v>0.8</v>
      </c>
      <c r="E27" s="108">
        <v>15</v>
      </c>
      <c r="F27" s="117">
        <f t="shared" si="1"/>
        <v>0.75</v>
      </c>
      <c r="G27" s="108">
        <v>15</v>
      </c>
      <c r="H27" s="117">
        <f t="shared" si="2"/>
        <v>0.83333333333333337</v>
      </c>
      <c r="I27" s="108">
        <v>15</v>
      </c>
      <c r="J27" s="117">
        <f t="shared" si="3"/>
        <v>0.83333333333333337</v>
      </c>
      <c r="K27" s="131">
        <f t="shared" si="4"/>
        <v>0.8041666666666667</v>
      </c>
    </row>
    <row r="28" spans="1:11" s="22" customFormat="1" ht="24.95" customHeight="1">
      <c r="A28" s="20">
        <v>23</v>
      </c>
      <c r="B28" s="28" t="s">
        <v>44</v>
      </c>
      <c r="C28" s="108">
        <v>16</v>
      </c>
      <c r="D28" s="117">
        <f t="shared" si="0"/>
        <v>0.8</v>
      </c>
      <c r="E28" s="108">
        <v>17</v>
      </c>
      <c r="F28" s="117">
        <f t="shared" si="1"/>
        <v>0.85</v>
      </c>
      <c r="G28" s="108">
        <v>15</v>
      </c>
      <c r="H28" s="117">
        <f t="shared" si="2"/>
        <v>0.83333333333333337</v>
      </c>
      <c r="I28" s="108">
        <v>15</v>
      </c>
      <c r="J28" s="117">
        <f t="shared" si="3"/>
        <v>0.83333333333333337</v>
      </c>
      <c r="K28" s="131">
        <f t="shared" si="4"/>
        <v>0.82916666666666672</v>
      </c>
    </row>
    <row r="29" spans="1:11" ht="24.95" customHeight="1">
      <c r="A29" s="1"/>
      <c r="B29" s="49"/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8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topLeftCell="A31" workbookViewId="0">
      <selection activeCell="I42" sqref="I42"/>
    </sheetView>
  </sheetViews>
  <sheetFormatPr defaultRowHeight="24.95" customHeight="1"/>
  <cols>
    <col min="2" max="2" width="36" style="9" customWidth="1"/>
    <col min="3" max="3" width="18.140625" customWidth="1"/>
    <col min="4" max="4" width="14.5703125" style="118" customWidth="1"/>
    <col min="5" max="5" width="12" customWidth="1"/>
    <col min="6" max="6" width="11" style="118" customWidth="1"/>
    <col min="7" max="7" width="11" customWidth="1"/>
    <col min="8" max="8" width="9.140625" style="118"/>
    <col min="9" max="9" width="14.140625" customWidth="1"/>
    <col min="10" max="10" width="13" style="5" customWidth="1"/>
  </cols>
  <sheetData>
    <row r="1" spans="1:11" ht="24.95" customHeight="1">
      <c r="A1" s="196" t="s">
        <v>749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ht="24.95" customHeight="1">
      <c r="A2" s="88"/>
      <c r="B2" s="89" t="s">
        <v>401</v>
      </c>
      <c r="C2" s="191" t="s">
        <v>1045</v>
      </c>
      <c r="D2" s="191"/>
      <c r="E2" s="191" t="s">
        <v>1046</v>
      </c>
      <c r="F2" s="191"/>
      <c r="G2" s="189" t="s">
        <v>1047</v>
      </c>
      <c r="H2" s="190"/>
      <c r="I2" s="191" t="s">
        <v>1048</v>
      </c>
      <c r="J2" s="191"/>
      <c r="K2" s="90"/>
    </row>
    <row r="3" spans="1:11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24.95" customHeight="1">
      <c r="A4" s="92"/>
      <c r="B4" s="83" t="s">
        <v>1016</v>
      </c>
      <c r="C4" s="93">
        <v>20</v>
      </c>
      <c r="D4" s="115"/>
      <c r="E4" s="93">
        <v>20</v>
      </c>
      <c r="F4" s="115"/>
      <c r="G4" s="93">
        <v>18</v>
      </c>
      <c r="H4" s="115"/>
      <c r="I4" s="93">
        <v>18</v>
      </c>
      <c r="J4" s="117"/>
      <c r="K4" s="95" t="s">
        <v>1017</v>
      </c>
    </row>
    <row r="5" spans="1:11" s="16" customFormat="1" ht="24.95" customHeight="1">
      <c r="A5" s="91" t="s">
        <v>468</v>
      </c>
      <c r="B5" s="80" t="s">
        <v>474</v>
      </c>
      <c r="C5" s="3"/>
      <c r="D5" s="116"/>
      <c r="E5" s="3"/>
      <c r="F5" s="116"/>
      <c r="G5" s="3"/>
      <c r="H5" s="116"/>
      <c r="I5" s="3"/>
      <c r="J5" s="3"/>
      <c r="K5" s="4"/>
    </row>
    <row r="6" spans="1:11" s="22" customFormat="1" ht="24.95" customHeight="1">
      <c r="A6" s="20">
        <v>1</v>
      </c>
      <c r="B6" s="28" t="s">
        <v>45</v>
      </c>
      <c r="C6" s="108">
        <v>14</v>
      </c>
      <c r="D6" s="117">
        <f>C6/20</f>
        <v>0.7</v>
      </c>
      <c r="E6" s="108">
        <v>16</v>
      </c>
      <c r="F6" s="117">
        <f>E6/20</f>
        <v>0.8</v>
      </c>
      <c r="G6" s="108">
        <v>13</v>
      </c>
      <c r="H6" s="117">
        <f>G6/18</f>
        <v>0.72222222222222221</v>
      </c>
      <c r="I6" s="108">
        <v>13</v>
      </c>
      <c r="J6" s="117">
        <f>I6/18</f>
        <v>0.72222222222222221</v>
      </c>
      <c r="K6" s="131">
        <f>(D6+F6+H6+J6)/4</f>
        <v>0.73611111111111116</v>
      </c>
    </row>
    <row r="7" spans="1:11" s="22" customFormat="1" ht="24.95" customHeight="1">
      <c r="A7" s="20">
        <v>2</v>
      </c>
      <c r="B7" s="28" t="s">
        <v>46</v>
      </c>
      <c r="C7" s="108">
        <v>6</v>
      </c>
      <c r="D7" s="117">
        <f t="shared" ref="D7:D40" si="0">C7/20</f>
        <v>0.3</v>
      </c>
      <c r="E7" s="108">
        <v>11</v>
      </c>
      <c r="F7" s="117">
        <f t="shared" ref="F7:F40" si="1">E7/20</f>
        <v>0.55000000000000004</v>
      </c>
      <c r="G7" s="108">
        <v>6</v>
      </c>
      <c r="H7" s="117">
        <f t="shared" ref="H7:H40" si="2">G7/18</f>
        <v>0.33333333333333331</v>
      </c>
      <c r="I7" s="108">
        <v>6</v>
      </c>
      <c r="J7" s="117">
        <f t="shared" ref="J7:J40" si="3">I7/18</f>
        <v>0.33333333333333331</v>
      </c>
      <c r="K7" s="131">
        <f t="shared" ref="K7:K40" si="4">(D7+F7+H7+J7)/4</f>
        <v>0.37916666666666665</v>
      </c>
    </row>
    <row r="8" spans="1:11" s="22" customFormat="1" ht="24.95" customHeight="1">
      <c r="A8" s="20">
        <v>3</v>
      </c>
      <c r="B8" s="28" t="s">
        <v>47</v>
      </c>
      <c r="C8" s="108">
        <v>13</v>
      </c>
      <c r="D8" s="117">
        <f t="shared" si="0"/>
        <v>0.65</v>
      </c>
      <c r="E8" s="108">
        <v>12</v>
      </c>
      <c r="F8" s="117">
        <f t="shared" si="1"/>
        <v>0.6</v>
      </c>
      <c r="G8" s="108">
        <v>12</v>
      </c>
      <c r="H8" s="117">
        <f t="shared" si="2"/>
        <v>0.66666666666666663</v>
      </c>
      <c r="I8" s="108">
        <v>12</v>
      </c>
      <c r="J8" s="117">
        <f t="shared" si="3"/>
        <v>0.66666666666666663</v>
      </c>
      <c r="K8" s="131">
        <f t="shared" si="4"/>
        <v>0.64583333333333326</v>
      </c>
    </row>
    <row r="9" spans="1:11" s="22" customFormat="1" ht="24.95" customHeight="1">
      <c r="A9" s="20">
        <v>4</v>
      </c>
      <c r="B9" s="28" t="s">
        <v>48</v>
      </c>
      <c r="C9" s="108">
        <v>16</v>
      </c>
      <c r="D9" s="117">
        <f t="shared" si="0"/>
        <v>0.8</v>
      </c>
      <c r="E9" s="108">
        <v>16</v>
      </c>
      <c r="F9" s="117">
        <f t="shared" si="1"/>
        <v>0.8</v>
      </c>
      <c r="G9" s="108">
        <v>14</v>
      </c>
      <c r="H9" s="117">
        <f t="shared" si="2"/>
        <v>0.77777777777777779</v>
      </c>
      <c r="I9" s="108">
        <v>14</v>
      </c>
      <c r="J9" s="117">
        <f t="shared" si="3"/>
        <v>0.77777777777777779</v>
      </c>
      <c r="K9" s="131">
        <f t="shared" si="4"/>
        <v>0.78888888888888886</v>
      </c>
    </row>
    <row r="10" spans="1:11" s="22" customFormat="1" ht="24.95" customHeight="1">
      <c r="A10" s="20">
        <v>5</v>
      </c>
      <c r="B10" s="28" t="s">
        <v>49</v>
      </c>
      <c r="C10" s="108">
        <v>17</v>
      </c>
      <c r="D10" s="117">
        <f t="shared" si="0"/>
        <v>0.85</v>
      </c>
      <c r="E10" s="108">
        <v>17</v>
      </c>
      <c r="F10" s="117">
        <f t="shared" si="1"/>
        <v>0.85</v>
      </c>
      <c r="G10" s="108">
        <v>16</v>
      </c>
      <c r="H10" s="117">
        <f t="shared" si="2"/>
        <v>0.88888888888888884</v>
      </c>
      <c r="I10" s="108">
        <v>16</v>
      </c>
      <c r="J10" s="117">
        <f t="shared" si="3"/>
        <v>0.88888888888888884</v>
      </c>
      <c r="K10" s="131">
        <f t="shared" si="4"/>
        <v>0.86944444444444435</v>
      </c>
    </row>
    <row r="11" spans="1:11" s="22" customFormat="1" ht="24.95" customHeight="1">
      <c r="A11" s="20">
        <v>6</v>
      </c>
      <c r="B11" s="28" t="s">
        <v>50</v>
      </c>
      <c r="C11" s="108">
        <v>11</v>
      </c>
      <c r="D11" s="117">
        <f t="shared" si="0"/>
        <v>0.55000000000000004</v>
      </c>
      <c r="E11" s="108">
        <v>13</v>
      </c>
      <c r="F11" s="117">
        <f t="shared" si="1"/>
        <v>0.65</v>
      </c>
      <c r="G11" s="108">
        <v>11</v>
      </c>
      <c r="H11" s="117">
        <f t="shared" si="2"/>
        <v>0.61111111111111116</v>
      </c>
      <c r="I11" s="108">
        <v>11</v>
      </c>
      <c r="J11" s="117">
        <f t="shared" si="3"/>
        <v>0.61111111111111116</v>
      </c>
      <c r="K11" s="131">
        <f t="shared" si="4"/>
        <v>0.60555555555555562</v>
      </c>
    </row>
    <row r="12" spans="1:11" s="22" customFormat="1" ht="24.95" customHeight="1">
      <c r="A12" s="20">
        <v>7</v>
      </c>
      <c r="B12" s="28" t="s">
        <v>51</v>
      </c>
      <c r="C12" s="108">
        <v>11</v>
      </c>
      <c r="D12" s="117">
        <f t="shared" si="0"/>
        <v>0.55000000000000004</v>
      </c>
      <c r="E12" s="108">
        <v>13</v>
      </c>
      <c r="F12" s="117">
        <f t="shared" si="1"/>
        <v>0.65</v>
      </c>
      <c r="G12" s="108">
        <v>11</v>
      </c>
      <c r="H12" s="117">
        <f t="shared" si="2"/>
        <v>0.61111111111111116</v>
      </c>
      <c r="I12" s="108">
        <v>11</v>
      </c>
      <c r="J12" s="117">
        <f t="shared" si="3"/>
        <v>0.61111111111111116</v>
      </c>
      <c r="K12" s="131">
        <f t="shared" si="4"/>
        <v>0.60555555555555562</v>
      </c>
    </row>
    <row r="13" spans="1:11" s="22" customFormat="1" ht="24.95" customHeight="1">
      <c r="A13" s="20">
        <v>8</v>
      </c>
      <c r="B13" s="28" t="s">
        <v>52</v>
      </c>
      <c r="C13" s="108">
        <v>17</v>
      </c>
      <c r="D13" s="117">
        <f t="shared" si="0"/>
        <v>0.85</v>
      </c>
      <c r="E13" s="108">
        <v>17</v>
      </c>
      <c r="F13" s="117">
        <f t="shared" si="1"/>
        <v>0.85</v>
      </c>
      <c r="G13" s="108">
        <v>14</v>
      </c>
      <c r="H13" s="117">
        <f t="shared" si="2"/>
        <v>0.77777777777777779</v>
      </c>
      <c r="I13" s="108">
        <v>14</v>
      </c>
      <c r="J13" s="117">
        <f t="shared" si="3"/>
        <v>0.77777777777777779</v>
      </c>
      <c r="K13" s="131">
        <f t="shared" si="4"/>
        <v>0.81388888888888888</v>
      </c>
    </row>
    <row r="14" spans="1:11" s="22" customFormat="1" ht="24.95" customHeight="1">
      <c r="A14" s="20">
        <v>9</v>
      </c>
      <c r="B14" s="28" t="s">
        <v>53</v>
      </c>
      <c r="C14" s="108">
        <v>14</v>
      </c>
      <c r="D14" s="117">
        <f t="shared" si="0"/>
        <v>0.7</v>
      </c>
      <c r="E14" s="108">
        <v>16</v>
      </c>
      <c r="F14" s="117">
        <f t="shared" si="1"/>
        <v>0.8</v>
      </c>
      <c r="G14" s="108">
        <v>12</v>
      </c>
      <c r="H14" s="117">
        <f t="shared" si="2"/>
        <v>0.66666666666666663</v>
      </c>
      <c r="I14" s="108">
        <v>12</v>
      </c>
      <c r="J14" s="117">
        <f t="shared" si="3"/>
        <v>0.66666666666666663</v>
      </c>
      <c r="K14" s="131">
        <f t="shared" si="4"/>
        <v>0.70833333333333326</v>
      </c>
    </row>
    <row r="15" spans="1:11" s="22" customFormat="1" ht="24.95" customHeight="1">
      <c r="A15" s="20">
        <v>10</v>
      </c>
      <c r="B15" s="28" t="s">
        <v>54</v>
      </c>
      <c r="C15" s="108">
        <v>15</v>
      </c>
      <c r="D15" s="117">
        <f t="shared" si="0"/>
        <v>0.75</v>
      </c>
      <c r="E15" s="108">
        <v>14</v>
      </c>
      <c r="F15" s="117">
        <f t="shared" si="1"/>
        <v>0.7</v>
      </c>
      <c r="G15" s="108">
        <v>13</v>
      </c>
      <c r="H15" s="117">
        <f t="shared" si="2"/>
        <v>0.72222222222222221</v>
      </c>
      <c r="I15" s="108">
        <v>13</v>
      </c>
      <c r="J15" s="117">
        <f t="shared" si="3"/>
        <v>0.72222222222222221</v>
      </c>
      <c r="K15" s="131">
        <f t="shared" si="4"/>
        <v>0.72361111111111109</v>
      </c>
    </row>
    <row r="16" spans="1:11" s="22" customFormat="1" ht="24.95" customHeight="1">
      <c r="A16" s="20">
        <v>11</v>
      </c>
      <c r="B16" s="28" t="s">
        <v>55</v>
      </c>
      <c r="C16" s="108">
        <v>13</v>
      </c>
      <c r="D16" s="117">
        <f t="shared" si="0"/>
        <v>0.65</v>
      </c>
      <c r="E16" s="108">
        <v>16</v>
      </c>
      <c r="F16" s="117">
        <f t="shared" si="1"/>
        <v>0.8</v>
      </c>
      <c r="G16" s="108">
        <v>10</v>
      </c>
      <c r="H16" s="117">
        <f t="shared" si="2"/>
        <v>0.55555555555555558</v>
      </c>
      <c r="I16" s="108">
        <v>10</v>
      </c>
      <c r="J16" s="117">
        <f t="shared" si="3"/>
        <v>0.55555555555555558</v>
      </c>
      <c r="K16" s="131">
        <f t="shared" si="4"/>
        <v>0.64027777777777772</v>
      </c>
    </row>
    <row r="17" spans="1:11" s="22" customFormat="1" ht="24.95" customHeight="1">
      <c r="A17" s="20">
        <v>12</v>
      </c>
      <c r="B17" s="28" t="s">
        <v>56</v>
      </c>
      <c r="C17" s="108">
        <v>15</v>
      </c>
      <c r="D17" s="117">
        <f t="shared" si="0"/>
        <v>0.75</v>
      </c>
      <c r="E17" s="108">
        <v>16</v>
      </c>
      <c r="F17" s="117">
        <f t="shared" si="1"/>
        <v>0.8</v>
      </c>
      <c r="G17" s="108">
        <v>15</v>
      </c>
      <c r="H17" s="117">
        <f t="shared" si="2"/>
        <v>0.83333333333333337</v>
      </c>
      <c r="I17" s="108">
        <v>15</v>
      </c>
      <c r="J17" s="117">
        <f t="shared" si="3"/>
        <v>0.83333333333333337</v>
      </c>
      <c r="K17" s="131">
        <f t="shared" si="4"/>
        <v>0.8041666666666667</v>
      </c>
    </row>
    <row r="18" spans="1:11" s="22" customFormat="1" ht="24.95" customHeight="1">
      <c r="A18" s="20">
        <v>13</v>
      </c>
      <c r="B18" s="28" t="s">
        <v>57</v>
      </c>
      <c r="C18" s="108">
        <v>11</v>
      </c>
      <c r="D18" s="117">
        <f t="shared" si="0"/>
        <v>0.55000000000000004</v>
      </c>
      <c r="E18" s="108">
        <v>14</v>
      </c>
      <c r="F18" s="117">
        <f t="shared" si="1"/>
        <v>0.7</v>
      </c>
      <c r="G18" s="108">
        <v>11</v>
      </c>
      <c r="H18" s="117">
        <f t="shared" si="2"/>
        <v>0.61111111111111116</v>
      </c>
      <c r="I18" s="108">
        <v>11</v>
      </c>
      <c r="J18" s="117">
        <f t="shared" si="3"/>
        <v>0.61111111111111116</v>
      </c>
      <c r="K18" s="131">
        <f t="shared" si="4"/>
        <v>0.61805555555555558</v>
      </c>
    </row>
    <row r="19" spans="1:11" s="22" customFormat="1" ht="24.95" customHeight="1">
      <c r="A19" s="20">
        <v>14</v>
      </c>
      <c r="B19" s="28" t="s">
        <v>58</v>
      </c>
      <c r="C19" s="108">
        <v>11</v>
      </c>
      <c r="D19" s="117">
        <f t="shared" si="0"/>
        <v>0.55000000000000004</v>
      </c>
      <c r="E19" s="108">
        <v>13</v>
      </c>
      <c r="F19" s="117">
        <f t="shared" si="1"/>
        <v>0.65</v>
      </c>
      <c r="G19" s="108">
        <v>11</v>
      </c>
      <c r="H19" s="117">
        <f t="shared" si="2"/>
        <v>0.61111111111111116</v>
      </c>
      <c r="I19" s="108">
        <v>11</v>
      </c>
      <c r="J19" s="117">
        <f t="shared" si="3"/>
        <v>0.61111111111111116</v>
      </c>
      <c r="K19" s="131">
        <f t="shared" si="4"/>
        <v>0.60555555555555562</v>
      </c>
    </row>
    <row r="20" spans="1:11" s="22" customFormat="1" ht="24.95" customHeight="1">
      <c r="A20" s="20">
        <v>15</v>
      </c>
      <c r="B20" s="28" t="s">
        <v>59</v>
      </c>
      <c r="C20" s="108">
        <v>6</v>
      </c>
      <c r="D20" s="117">
        <f t="shared" si="0"/>
        <v>0.3</v>
      </c>
      <c r="E20" s="108">
        <v>8</v>
      </c>
      <c r="F20" s="117">
        <f t="shared" si="1"/>
        <v>0.4</v>
      </c>
      <c r="G20" s="108">
        <v>5</v>
      </c>
      <c r="H20" s="117">
        <f t="shared" si="2"/>
        <v>0.27777777777777779</v>
      </c>
      <c r="I20" s="108">
        <v>5</v>
      </c>
      <c r="J20" s="117">
        <f t="shared" si="3"/>
        <v>0.27777777777777779</v>
      </c>
      <c r="K20" s="131">
        <f t="shared" si="4"/>
        <v>0.31388888888888888</v>
      </c>
    </row>
    <row r="21" spans="1:11" s="22" customFormat="1" ht="24.95" customHeight="1">
      <c r="A21" s="20">
        <v>16</v>
      </c>
      <c r="B21" s="28" t="s">
        <v>60</v>
      </c>
      <c r="C21" s="108">
        <v>10</v>
      </c>
      <c r="D21" s="117">
        <f t="shared" si="0"/>
        <v>0.5</v>
      </c>
      <c r="E21" s="108">
        <v>12</v>
      </c>
      <c r="F21" s="117">
        <f t="shared" si="1"/>
        <v>0.6</v>
      </c>
      <c r="G21" s="108">
        <v>10</v>
      </c>
      <c r="H21" s="117">
        <f t="shared" si="2"/>
        <v>0.55555555555555558</v>
      </c>
      <c r="I21" s="108">
        <v>10</v>
      </c>
      <c r="J21" s="117">
        <f t="shared" si="3"/>
        <v>0.55555555555555558</v>
      </c>
      <c r="K21" s="131">
        <f t="shared" si="4"/>
        <v>0.55277777777777781</v>
      </c>
    </row>
    <row r="22" spans="1:11" s="22" customFormat="1" ht="24.95" customHeight="1">
      <c r="A22" s="20">
        <v>17</v>
      </c>
      <c r="B22" s="28" t="s">
        <v>61</v>
      </c>
      <c r="C22" s="108">
        <v>11</v>
      </c>
      <c r="D22" s="117">
        <f t="shared" si="0"/>
        <v>0.55000000000000004</v>
      </c>
      <c r="E22" s="108">
        <v>12</v>
      </c>
      <c r="F22" s="117">
        <f t="shared" si="1"/>
        <v>0.6</v>
      </c>
      <c r="G22" s="108">
        <v>11</v>
      </c>
      <c r="H22" s="117">
        <f t="shared" si="2"/>
        <v>0.61111111111111116</v>
      </c>
      <c r="I22" s="108">
        <v>11</v>
      </c>
      <c r="J22" s="117">
        <f t="shared" si="3"/>
        <v>0.61111111111111116</v>
      </c>
      <c r="K22" s="131">
        <f t="shared" si="4"/>
        <v>0.59305555555555556</v>
      </c>
    </row>
    <row r="23" spans="1:11" s="22" customFormat="1" ht="24.95" customHeight="1">
      <c r="A23" s="20">
        <v>18</v>
      </c>
      <c r="B23" s="28" t="s">
        <v>62</v>
      </c>
      <c r="C23" s="108">
        <v>16</v>
      </c>
      <c r="D23" s="117">
        <f t="shared" si="0"/>
        <v>0.8</v>
      </c>
      <c r="E23" s="108">
        <v>15</v>
      </c>
      <c r="F23" s="117">
        <f t="shared" si="1"/>
        <v>0.75</v>
      </c>
      <c r="G23" s="108">
        <v>14</v>
      </c>
      <c r="H23" s="117">
        <f t="shared" si="2"/>
        <v>0.77777777777777779</v>
      </c>
      <c r="I23" s="108">
        <v>14</v>
      </c>
      <c r="J23" s="117">
        <f t="shared" si="3"/>
        <v>0.77777777777777779</v>
      </c>
      <c r="K23" s="131">
        <f t="shared" si="4"/>
        <v>0.77638888888888891</v>
      </c>
    </row>
    <row r="24" spans="1:11" s="22" customFormat="1" ht="24.95" customHeight="1">
      <c r="A24" s="20">
        <v>19</v>
      </c>
      <c r="B24" s="28" t="s">
        <v>63</v>
      </c>
      <c r="C24" s="108">
        <v>13</v>
      </c>
      <c r="D24" s="117">
        <f t="shared" si="0"/>
        <v>0.65</v>
      </c>
      <c r="E24" s="108">
        <v>14</v>
      </c>
      <c r="F24" s="117">
        <f t="shared" si="1"/>
        <v>0.7</v>
      </c>
      <c r="G24" s="108">
        <v>12</v>
      </c>
      <c r="H24" s="117">
        <f t="shared" si="2"/>
        <v>0.66666666666666663</v>
      </c>
      <c r="I24" s="108">
        <v>12</v>
      </c>
      <c r="J24" s="117">
        <f t="shared" si="3"/>
        <v>0.66666666666666663</v>
      </c>
      <c r="K24" s="131">
        <f t="shared" si="4"/>
        <v>0.67083333333333328</v>
      </c>
    </row>
    <row r="25" spans="1:11" s="22" customFormat="1" ht="24.95" customHeight="1">
      <c r="A25" s="20">
        <v>20</v>
      </c>
      <c r="B25" s="28" t="s">
        <v>64</v>
      </c>
      <c r="C25" s="108">
        <v>15</v>
      </c>
      <c r="D25" s="117">
        <f t="shared" si="0"/>
        <v>0.75</v>
      </c>
      <c r="E25" s="108">
        <v>14</v>
      </c>
      <c r="F25" s="117">
        <f t="shared" si="1"/>
        <v>0.7</v>
      </c>
      <c r="G25" s="108">
        <v>16</v>
      </c>
      <c r="H25" s="117">
        <f t="shared" si="2"/>
        <v>0.88888888888888884</v>
      </c>
      <c r="I25" s="108">
        <v>16</v>
      </c>
      <c r="J25" s="117">
        <f t="shared" si="3"/>
        <v>0.88888888888888884</v>
      </c>
      <c r="K25" s="131">
        <f t="shared" si="4"/>
        <v>0.80694444444444435</v>
      </c>
    </row>
    <row r="26" spans="1:11" s="22" customFormat="1" ht="24.95" customHeight="1">
      <c r="A26" s="20">
        <v>21</v>
      </c>
      <c r="B26" s="28" t="s">
        <v>460</v>
      </c>
      <c r="C26" s="108">
        <v>14</v>
      </c>
      <c r="D26" s="117">
        <f t="shared" si="0"/>
        <v>0.7</v>
      </c>
      <c r="E26" s="108">
        <v>15</v>
      </c>
      <c r="F26" s="117">
        <f t="shared" si="1"/>
        <v>0.75</v>
      </c>
      <c r="G26" s="108">
        <v>13</v>
      </c>
      <c r="H26" s="117">
        <f t="shared" si="2"/>
        <v>0.72222222222222221</v>
      </c>
      <c r="I26" s="108">
        <v>13</v>
      </c>
      <c r="J26" s="117">
        <f t="shared" si="3"/>
        <v>0.72222222222222221</v>
      </c>
      <c r="K26" s="131">
        <f t="shared" si="4"/>
        <v>0.72361111111111109</v>
      </c>
    </row>
    <row r="27" spans="1:11" s="22" customFormat="1" ht="24.95" customHeight="1">
      <c r="A27" s="20">
        <v>22</v>
      </c>
      <c r="B27" s="28" t="s">
        <v>65</v>
      </c>
      <c r="C27" s="108">
        <v>2</v>
      </c>
      <c r="D27" s="117">
        <f t="shared" si="0"/>
        <v>0.1</v>
      </c>
      <c r="E27" s="108">
        <v>7</v>
      </c>
      <c r="F27" s="117">
        <f t="shared" si="1"/>
        <v>0.35</v>
      </c>
      <c r="G27" s="108">
        <v>2</v>
      </c>
      <c r="H27" s="117">
        <f t="shared" si="2"/>
        <v>0.1111111111111111</v>
      </c>
      <c r="I27" s="108">
        <v>2</v>
      </c>
      <c r="J27" s="117">
        <f t="shared" si="3"/>
        <v>0.1111111111111111</v>
      </c>
      <c r="K27" s="131">
        <f t="shared" si="4"/>
        <v>0.16805555555555557</v>
      </c>
    </row>
    <row r="28" spans="1:11" s="22" customFormat="1" ht="24.95" customHeight="1">
      <c r="A28" s="20">
        <v>23</v>
      </c>
      <c r="B28" s="28" t="s">
        <v>66</v>
      </c>
      <c r="C28" s="108">
        <v>10</v>
      </c>
      <c r="D28" s="117">
        <f t="shared" si="0"/>
        <v>0.5</v>
      </c>
      <c r="E28" s="108">
        <v>9</v>
      </c>
      <c r="F28" s="117">
        <f t="shared" si="1"/>
        <v>0.45</v>
      </c>
      <c r="G28" s="108">
        <v>10</v>
      </c>
      <c r="H28" s="117">
        <f t="shared" si="2"/>
        <v>0.55555555555555558</v>
      </c>
      <c r="I28" s="108">
        <v>10</v>
      </c>
      <c r="J28" s="117">
        <f t="shared" si="3"/>
        <v>0.55555555555555558</v>
      </c>
      <c r="K28" s="131">
        <f t="shared" si="4"/>
        <v>0.51527777777777772</v>
      </c>
    </row>
    <row r="29" spans="1:11" s="22" customFormat="1" ht="24.95" customHeight="1">
      <c r="A29" s="20">
        <v>24</v>
      </c>
      <c r="B29" s="28" t="s">
        <v>67</v>
      </c>
      <c r="C29" s="108">
        <v>0</v>
      </c>
      <c r="D29" s="117">
        <f t="shared" si="0"/>
        <v>0</v>
      </c>
      <c r="E29" s="108">
        <v>4</v>
      </c>
      <c r="F29" s="117">
        <f t="shared" si="1"/>
        <v>0.2</v>
      </c>
      <c r="G29" s="108">
        <v>0</v>
      </c>
      <c r="H29" s="117">
        <f t="shared" si="2"/>
        <v>0</v>
      </c>
      <c r="I29" s="108">
        <v>2</v>
      </c>
      <c r="J29" s="117">
        <f t="shared" si="3"/>
        <v>0.1111111111111111</v>
      </c>
      <c r="K29" s="131">
        <f t="shared" si="4"/>
        <v>7.7777777777777779E-2</v>
      </c>
    </row>
    <row r="30" spans="1:11" s="22" customFormat="1" ht="24.95" customHeight="1">
      <c r="A30" s="20">
        <v>25</v>
      </c>
      <c r="B30" s="28" t="s">
        <v>68</v>
      </c>
      <c r="C30" s="108">
        <v>14</v>
      </c>
      <c r="D30" s="117">
        <f t="shared" si="0"/>
        <v>0.7</v>
      </c>
      <c r="E30" s="108">
        <v>11</v>
      </c>
      <c r="F30" s="117">
        <f t="shared" si="1"/>
        <v>0.55000000000000004</v>
      </c>
      <c r="G30" s="108">
        <v>13</v>
      </c>
      <c r="H30" s="117">
        <f t="shared" si="2"/>
        <v>0.72222222222222221</v>
      </c>
      <c r="I30" s="108">
        <v>13</v>
      </c>
      <c r="J30" s="117">
        <f t="shared" si="3"/>
        <v>0.72222222222222221</v>
      </c>
      <c r="K30" s="131">
        <f t="shared" si="4"/>
        <v>0.67361111111111116</v>
      </c>
    </row>
    <row r="31" spans="1:11" s="22" customFormat="1" ht="24.95" customHeight="1">
      <c r="A31" s="20">
        <v>26</v>
      </c>
      <c r="B31" s="28" t="s">
        <v>69</v>
      </c>
      <c r="C31" s="108">
        <v>15</v>
      </c>
      <c r="D31" s="117">
        <f t="shared" si="0"/>
        <v>0.75</v>
      </c>
      <c r="E31" s="108">
        <v>13</v>
      </c>
      <c r="F31" s="117">
        <f t="shared" si="1"/>
        <v>0.65</v>
      </c>
      <c r="G31" s="108">
        <v>15</v>
      </c>
      <c r="H31" s="117">
        <f t="shared" si="2"/>
        <v>0.83333333333333337</v>
      </c>
      <c r="I31" s="108">
        <v>15</v>
      </c>
      <c r="J31" s="117">
        <f t="shared" si="3"/>
        <v>0.83333333333333337</v>
      </c>
      <c r="K31" s="131">
        <f t="shared" si="4"/>
        <v>0.76666666666666672</v>
      </c>
    </row>
    <row r="32" spans="1:11" s="22" customFormat="1" ht="24.95" customHeight="1">
      <c r="A32" s="20">
        <v>27</v>
      </c>
      <c r="B32" s="28" t="s">
        <v>70</v>
      </c>
      <c r="C32" s="108">
        <v>14</v>
      </c>
      <c r="D32" s="117">
        <f t="shared" si="0"/>
        <v>0.7</v>
      </c>
      <c r="E32" s="108">
        <v>14</v>
      </c>
      <c r="F32" s="117">
        <f t="shared" si="1"/>
        <v>0.7</v>
      </c>
      <c r="G32" s="108">
        <v>16</v>
      </c>
      <c r="H32" s="117">
        <f t="shared" si="2"/>
        <v>0.88888888888888884</v>
      </c>
      <c r="I32" s="108">
        <v>16</v>
      </c>
      <c r="J32" s="117">
        <f t="shared" si="3"/>
        <v>0.88888888888888884</v>
      </c>
      <c r="K32" s="131">
        <f t="shared" si="4"/>
        <v>0.7944444444444444</v>
      </c>
    </row>
    <row r="33" spans="1:11" s="22" customFormat="1" ht="24.95" customHeight="1">
      <c r="A33" s="20">
        <v>28</v>
      </c>
      <c r="B33" s="28" t="s">
        <v>71</v>
      </c>
      <c r="C33" s="108">
        <v>9</v>
      </c>
      <c r="D33" s="117">
        <f t="shared" si="0"/>
        <v>0.45</v>
      </c>
      <c r="E33" s="108">
        <v>10</v>
      </c>
      <c r="F33" s="117">
        <f t="shared" si="1"/>
        <v>0.5</v>
      </c>
      <c r="G33" s="108">
        <v>9</v>
      </c>
      <c r="H33" s="117">
        <f t="shared" si="2"/>
        <v>0.5</v>
      </c>
      <c r="I33" s="108">
        <v>9</v>
      </c>
      <c r="J33" s="117">
        <f t="shared" si="3"/>
        <v>0.5</v>
      </c>
      <c r="K33" s="131">
        <f t="shared" si="4"/>
        <v>0.48749999999999999</v>
      </c>
    </row>
    <row r="34" spans="1:11" s="22" customFormat="1" ht="24.95" customHeight="1">
      <c r="A34" s="20">
        <v>29</v>
      </c>
      <c r="B34" s="28" t="s">
        <v>72</v>
      </c>
      <c r="C34" s="108">
        <v>13</v>
      </c>
      <c r="D34" s="117">
        <f t="shared" si="0"/>
        <v>0.65</v>
      </c>
      <c r="E34" s="108">
        <v>15</v>
      </c>
      <c r="F34" s="117">
        <f t="shared" si="1"/>
        <v>0.75</v>
      </c>
      <c r="G34" s="108">
        <v>13</v>
      </c>
      <c r="H34" s="117">
        <f t="shared" si="2"/>
        <v>0.72222222222222221</v>
      </c>
      <c r="I34" s="108">
        <v>13</v>
      </c>
      <c r="J34" s="117">
        <f t="shared" si="3"/>
        <v>0.72222222222222221</v>
      </c>
      <c r="K34" s="131">
        <f t="shared" si="4"/>
        <v>0.71111111111111114</v>
      </c>
    </row>
    <row r="35" spans="1:11" s="22" customFormat="1" ht="24.95" customHeight="1">
      <c r="A35" s="20">
        <v>30</v>
      </c>
      <c r="B35" s="28" t="s">
        <v>73</v>
      </c>
      <c r="C35" s="108">
        <v>1</v>
      </c>
      <c r="D35" s="117">
        <f t="shared" si="0"/>
        <v>0.05</v>
      </c>
      <c r="E35" s="108">
        <v>5</v>
      </c>
      <c r="F35" s="117">
        <f t="shared" si="1"/>
        <v>0.25</v>
      </c>
      <c r="G35" s="108">
        <v>1</v>
      </c>
      <c r="H35" s="117">
        <f t="shared" si="2"/>
        <v>5.5555555555555552E-2</v>
      </c>
      <c r="I35" s="108">
        <v>1</v>
      </c>
      <c r="J35" s="117">
        <f t="shared" si="3"/>
        <v>5.5555555555555552E-2</v>
      </c>
      <c r="K35" s="131">
        <f t="shared" si="4"/>
        <v>0.10277777777777777</v>
      </c>
    </row>
    <row r="36" spans="1:11" s="22" customFormat="1" ht="24.95" customHeight="1">
      <c r="A36" s="20">
        <v>31</v>
      </c>
      <c r="B36" s="28" t="s">
        <v>74</v>
      </c>
      <c r="C36" s="108">
        <v>13</v>
      </c>
      <c r="D36" s="117">
        <f t="shared" si="0"/>
        <v>0.65</v>
      </c>
      <c r="E36" s="108">
        <v>15</v>
      </c>
      <c r="F36" s="117">
        <f t="shared" si="1"/>
        <v>0.75</v>
      </c>
      <c r="G36" s="108">
        <v>13</v>
      </c>
      <c r="H36" s="117">
        <f t="shared" si="2"/>
        <v>0.72222222222222221</v>
      </c>
      <c r="I36" s="108">
        <v>13</v>
      </c>
      <c r="J36" s="117">
        <f t="shared" si="3"/>
        <v>0.72222222222222221</v>
      </c>
      <c r="K36" s="131">
        <f t="shared" si="4"/>
        <v>0.71111111111111114</v>
      </c>
    </row>
    <row r="37" spans="1:11" s="22" customFormat="1" ht="24.95" customHeight="1">
      <c r="A37" s="20">
        <v>32</v>
      </c>
      <c r="B37" s="28" t="s">
        <v>75</v>
      </c>
      <c r="C37" s="108">
        <v>12</v>
      </c>
      <c r="D37" s="117">
        <f t="shared" si="0"/>
        <v>0.6</v>
      </c>
      <c r="E37" s="108">
        <v>14</v>
      </c>
      <c r="F37" s="117">
        <f t="shared" si="1"/>
        <v>0.7</v>
      </c>
      <c r="G37" s="108">
        <v>12</v>
      </c>
      <c r="H37" s="117">
        <f t="shared" si="2"/>
        <v>0.66666666666666663</v>
      </c>
      <c r="I37" s="108">
        <v>12</v>
      </c>
      <c r="J37" s="117">
        <f t="shared" si="3"/>
        <v>0.66666666666666663</v>
      </c>
      <c r="K37" s="131">
        <f t="shared" si="4"/>
        <v>0.65833333333333321</v>
      </c>
    </row>
    <row r="38" spans="1:11" s="22" customFormat="1" ht="24.95" customHeight="1">
      <c r="A38" s="20">
        <v>33</v>
      </c>
      <c r="B38" s="28" t="s">
        <v>76</v>
      </c>
      <c r="C38" s="108">
        <v>11</v>
      </c>
      <c r="D38" s="117">
        <f t="shared" si="0"/>
        <v>0.55000000000000004</v>
      </c>
      <c r="E38" s="108">
        <v>14</v>
      </c>
      <c r="F38" s="117">
        <f t="shared" si="1"/>
        <v>0.7</v>
      </c>
      <c r="G38" s="108">
        <v>11</v>
      </c>
      <c r="H38" s="117">
        <f t="shared" si="2"/>
        <v>0.61111111111111116</v>
      </c>
      <c r="I38" s="108">
        <v>11</v>
      </c>
      <c r="J38" s="117">
        <f t="shared" si="3"/>
        <v>0.61111111111111116</v>
      </c>
      <c r="K38" s="131">
        <f t="shared" si="4"/>
        <v>0.61805555555555558</v>
      </c>
    </row>
    <row r="39" spans="1:11" s="22" customFormat="1" ht="24.95" customHeight="1">
      <c r="A39" s="20">
        <v>34</v>
      </c>
      <c r="B39" s="28" t="s">
        <v>77</v>
      </c>
      <c r="C39" s="108">
        <v>11</v>
      </c>
      <c r="D39" s="117">
        <f t="shared" si="0"/>
        <v>0.55000000000000004</v>
      </c>
      <c r="E39" s="108">
        <v>13</v>
      </c>
      <c r="F39" s="117">
        <f t="shared" si="1"/>
        <v>0.65</v>
      </c>
      <c r="G39" s="108">
        <v>10</v>
      </c>
      <c r="H39" s="117">
        <f t="shared" si="2"/>
        <v>0.55555555555555558</v>
      </c>
      <c r="I39" s="108">
        <v>10</v>
      </c>
      <c r="J39" s="117">
        <f t="shared" si="3"/>
        <v>0.55555555555555558</v>
      </c>
      <c r="K39" s="131">
        <f t="shared" si="4"/>
        <v>0.57777777777777783</v>
      </c>
    </row>
    <row r="40" spans="1:11" s="22" customFormat="1" ht="24.95" customHeight="1">
      <c r="A40" s="20">
        <v>35</v>
      </c>
      <c r="B40" s="28" t="s">
        <v>78</v>
      </c>
      <c r="C40" s="108">
        <v>12</v>
      </c>
      <c r="D40" s="117">
        <f t="shared" si="0"/>
        <v>0.6</v>
      </c>
      <c r="E40" s="108">
        <v>14</v>
      </c>
      <c r="F40" s="117">
        <f t="shared" si="1"/>
        <v>0.7</v>
      </c>
      <c r="G40" s="108">
        <v>10</v>
      </c>
      <c r="H40" s="117">
        <f t="shared" si="2"/>
        <v>0.55555555555555558</v>
      </c>
      <c r="I40" s="108">
        <v>10</v>
      </c>
      <c r="J40" s="117">
        <f t="shared" si="3"/>
        <v>0.55555555555555558</v>
      </c>
      <c r="K40" s="131">
        <f t="shared" si="4"/>
        <v>0.60277777777777775</v>
      </c>
    </row>
    <row r="41" spans="1:11" ht="24.95" customHeight="1">
      <c r="A41" s="1"/>
      <c r="B41" s="49"/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87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RowHeight="15"/>
  <cols>
    <col min="1" max="1" width="11.28515625" style="1" customWidth="1"/>
    <col min="2" max="2" width="26.85546875" customWidth="1"/>
    <col min="3" max="3" width="40.5703125" customWidth="1"/>
  </cols>
  <sheetData>
    <row r="1" spans="1:3" ht="30" customHeight="1">
      <c r="A1" s="201" t="s">
        <v>473</v>
      </c>
      <c r="B1" s="201"/>
      <c r="C1" s="201"/>
    </row>
    <row r="2" spans="1:3" s="16" customFormat="1" ht="24.75" customHeight="1">
      <c r="A2" s="14" t="s">
        <v>468</v>
      </c>
      <c r="B2" s="15" t="s">
        <v>469</v>
      </c>
      <c r="C2" s="15" t="s">
        <v>470</v>
      </c>
    </row>
    <row r="3" spans="1:3" ht="24.95" customHeight="1">
      <c r="A3" s="2">
        <v>1</v>
      </c>
      <c r="B3" s="4" t="s">
        <v>374</v>
      </c>
      <c r="C3" s="4"/>
    </row>
    <row r="4" spans="1:3" ht="24.95" customHeight="1">
      <c r="A4" s="2">
        <v>2</v>
      </c>
      <c r="B4" s="4" t="s">
        <v>375</v>
      </c>
      <c r="C4" s="4"/>
    </row>
    <row r="5" spans="1:3" ht="24.95" customHeight="1">
      <c r="A5" s="2">
        <v>3</v>
      </c>
      <c r="B5" s="4" t="s">
        <v>376</v>
      </c>
      <c r="C5" s="4"/>
    </row>
    <row r="6" spans="1:3" ht="24.95" customHeight="1">
      <c r="A6" s="2">
        <v>4</v>
      </c>
      <c r="B6" s="4" t="s">
        <v>377</v>
      </c>
      <c r="C6" s="4"/>
    </row>
    <row r="7" spans="1:3" ht="24.95" customHeight="1">
      <c r="A7" s="2">
        <v>5</v>
      </c>
      <c r="B7" s="4" t="s">
        <v>378</v>
      </c>
      <c r="C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sqref="A1:C1"/>
    </sheetView>
  </sheetViews>
  <sheetFormatPr defaultRowHeight="15"/>
  <cols>
    <col min="1" max="1" width="10.7109375" style="1" customWidth="1"/>
    <col min="2" max="2" width="28.7109375" style="11" customWidth="1"/>
    <col min="3" max="3" width="40.5703125" customWidth="1"/>
  </cols>
  <sheetData>
    <row r="1" spans="1:3" ht="21">
      <c r="A1" s="202" t="s">
        <v>472</v>
      </c>
      <c r="B1" s="202"/>
      <c r="C1" s="202"/>
    </row>
    <row r="2" spans="1:3" ht="22.5" customHeight="1">
      <c r="A2" s="14" t="s">
        <v>468</v>
      </c>
      <c r="B2" s="15" t="s">
        <v>469</v>
      </c>
      <c r="C2" s="15" t="s">
        <v>470</v>
      </c>
    </row>
    <row r="3" spans="1:3" ht="24.95" customHeight="1">
      <c r="A3" s="2">
        <v>1</v>
      </c>
      <c r="B3" s="12" t="s">
        <v>350</v>
      </c>
      <c r="C3" s="4"/>
    </row>
    <row r="4" spans="1:3" ht="24.95" customHeight="1">
      <c r="A4" s="2">
        <v>2</v>
      </c>
      <c r="B4" s="12" t="s">
        <v>351</v>
      </c>
      <c r="C4" s="4"/>
    </row>
    <row r="5" spans="1:3" ht="24.95" customHeight="1">
      <c r="A5" s="2">
        <v>3</v>
      </c>
      <c r="B5" s="12" t="s">
        <v>352</v>
      </c>
      <c r="C5" s="4"/>
    </row>
    <row r="6" spans="1:3" ht="24.95" customHeight="1">
      <c r="A6" s="2">
        <v>4</v>
      </c>
      <c r="B6" s="12" t="s">
        <v>353</v>
      </c>
      <c r="C6" s="4"/>
    </row>
    <row r="7" spans="1:3" ht="24.95" customHeight="1">
      <c r="A7" s="2">
        <v>5</v>
      </c>
      <c r="B7" s="12" t="s">
        <v>354</v>
      </c>
      <c r="C7" s="4"/>
    </row>
    <row r="8" spans="1:3" ht="24.95" customHeight="1">
      <c r="A8" s="2">
        <v>6</v>
      </c>
      <c r="B8" s="12" t="s">
        <v>355</v>
      </c>
      <c r="C8" s="4"/>
    </row>
    <row r="9" spans="1:3" ht="24.95" customHeight="1">
      <c r="A9" s="2">
        <v>7</v>
      </c>
      <c r="B9" s="12" t="s">
        <v>356</v>
      </c>
      <c r="C9" s="4"/>
    </row>
    <row r="10" spans="1:3" ht="24.95" customHeight="1">
      <c r="A10" s="2">
        <v>8</v>
      </c>
      <c r="B10" s="12" t="s">
        <v>357</v>
      </c>
      <c r="C10" s="4"/>
    </row>
    <row r="11" spans="1:3" ht="24.95" customHeight="1">
      <c r="A11" s="2">
        <v>9</v>
      </c>
      <c r="B11" s="12" t="s">
        <v>358</v>
      </c>
      <c r="C11" s="4"/>
    </row>
    <row r="12" spans="1:3" ht="24.95" customHeight="1">
      <c r="A12" s="2">
        <v>10</v>
      </c>
      <c r="B12" s="12" t="s">
        <v>359</v>
      </c>
      <c r="C12" s="4"/>
    </row>
    <row r="13" spans="1:3" ht="24.95" customHeight="1">
      <c r="A13" s="2">
        <v>11</v>
      </c>
      <c r="B13" s="12" t="s">
        <v>360</v>
      </c>
      <c r="C13" s="4"/>
    </row>
    <row r="14" spans="1:3" ht="24.95" customHeight="1">
      <c r="A14" s="2">
        <v>12</v>
      </c>
      <c r="B14" s="12" t="s">
        <v>361</v>
      </c>
      <c r="C14" s="4"/>
    </row>
    <row r="15" spans="1:3" ht="24.95" customHeight="1">
      <c r="A15" s="2">
        <v>13</v>
      </c>
      <c r="B15" s="12" t="s">
        <v>362</v>
      </c>
      <c r="C15" s="4"/>
    </row>
    <row r="16" spans="1:3" ht="24.95" customHeight="1">
      <c r="A16" s="2">
        <v>14</v>
      </c>
      <c r="B16" s="12" t="s">
        <v>363</v>
      </c>
      <c r="C16" s="4"/>
    </row>
    <row r="17" spans="1:3" ht="24.95" customHeight="1">
      <c r="A17" s="2">
        <v>15</v>
      </c>
      <c r="B17" s="12" t="s">
        <v>364</v>
      </c>
      <c r="C17" s="4"/>
    </row>
    <row r="18" spans="1:3" ht="24.95" customHeight="1">
      <c r="A18" s="2">
        <v>16</v>
      </c>
      <c r="B18" s="12" t="s">
        <v>365</v>
      </c>
      <c r="C18" s="4"/>
    </row>
    <row r="19" spans="1:3" ht="24.95" customHeight="1">
      <c r="A19" s="2">
        <v>17</v>
      </c>
      <c r="B19" s="12" t="s">
        <v>366</v>
      </c>
      <c r="C19" s="4"/>
    </row>
    <row r="20" spans="1:3" ht="24.95" customHeight="1">
      <c r="A20" s="2">
        <v>18</v>
      </c>
      <c r="B20" s="12" t="s">
        <v>367</v>
      </c>
      <c r="C20" s="4"/>
    </row>
    <row r="21" spans="1:3" ht="24.95" customHeight="1">
      <c r="A21" s="2">
        <v>19</v>
      </c>
      <c r="B21" s="12" t="s">
        <v>368</v>
      </c>
      <c r="C21" s="4"/>
    </row>
    <row r="22" spans="1:3" ht="24.95" customHeight="1">
      <c r="A22" s="2">
        <v>20</v>
      </c>
      <c r="B22" s="12" t="s">
        <v>369</v>
      </c>
      <c r="C22" s="4"/>
    </row>
    <row r="23" spans="1:3" ht="24.95" customHeight="1">
      <c r="A23" s="2">
        <v>21</v>
      </c>
      <c r="B23" s="12" t="s">
        <v>370</v>
      </c>
      <c r="C23" s="4"/>
    </row>
    <row r="24" spans="1:3" ht="24.95" customHeight="1">
      <c r="A24" s="2">
        <v>22</v>
      </c>
      <c r="B24" s="12" t="s">
        <v>371</v>
      </c>
      <c r="C24" s="4"/>
    </row>
    <row r="25" spans="1:3" ht="24.95" customHeight="1">
      <c r="A25" s="2">
        <v>23</v>
      </c>
      <c r="B25" s="12" t="s">
        <v>372</v>
      </c>
      <c r="C25" s="4"/>
    </row>
    <row r="26" spans="1:3" ht="24.95" customHeight="1">
      <c r="A26" s="2">
        <v>24</v>
      </c>
      <c r="B26" s="12" t="s">
        <v>373</v>
      </c>
      <c r="C26" s="4"/>
    </row>
    <row r="27" spans="1:3" ht="24.95" customHeight="1"/>
    <row r="28" spans="1:3" ht="24.95" customHeight="1"/>
    <row r="29" spans="1:3" ht="24.95" customHeight="1"/>
    <row r="30" spans="1:3" ht="24.95" customHeight="1"/>
    <row r="31" spans="1:3" ht="24.95" customHeight="1"/>
    <row r="32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topLeftCell="A15" workbookViewId="0">
      <selection activeCell="D29" sqref="D29"/>
    </sheetView>
  </sheetViews>
  <sheetFormatPr defaultRowHeight="24.95" customHeight="1"/>
  <cols>
    <col min="1" max="1" width="5.85546875" style="174" customWidth="1"/>
    <col min="2" max="2" width="22.28515625" style="167" customWidth="1"/>
    <col min="3" max="3" width="6.42578125" style="167" customWidth="1"/>
    <col min="4" max="4" width="5.5703125" style="137" customWidth="1"/>
    <col min="5" max="5" width="5.7109375" style="174" customWidth="1"/>
    <col min="6" max="6" width="5.5703125" style="174" customWidth="1"/>
    <col min="7" max="7" width="7" style="167" customWidth="1"/>
    <col min="8" max="8" width="6.42578125" style="137" customWidth="1"/>
    <col min="9" max="9" width="6.28515625" style="167" customWidth="1"/>
    <col min="10" max="10" width="7" style="137" customWidth="1"/>
    <col min="11" max="11" width="6.7109375" style="167" customWidth="1"/>
    <col min="12" max="12" width="6" style="137" customWidth="1"/>
    <col min="13" max="13" width="5.7109375" style="174" customWidth="1"/>
    <col min="14" max="14" width="6" style="137" customWidth="1"/>
    <col min="15" max="15" width="5.85546875" style="167" customWidth="1"/>
    <col min="16" max="16" width="5.7109375" style="137" customWidth="1"/>
    <col min="17" max="17" width="7.42578125" style="167" customWidth="1"/>
    <col min="18" max="16384" width="9.140625" style="167"/>
  </cols>
  <sheetData>
    <row r="1" spans="1:17" ht="24.95" customHeight="1">
      <c r="A1" s="185" t="s">
        <v>974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7" s="170" customFormat="1" ht="24.95" customHeight="1">
      <c r="A2" s="168"/>
      <c r="B2" s="136" t="s">
        <v>401</v>
      </c>
      <c r="C2" s="186" t="s">
        <v>1018</v>
      </c>
      <c r="D2" s="186"/>
      <c r="E2" s="186" t="s">
        <v>1019</v>
      </c>
      <c r="F2" s="186"/>
      <c r="G2" s="183" t="s">
        <v>1020</v>
      </c>
      <c r="H2" s="184"/>
      <c r="I2" s="187" t="s">
        <v>1024</v>
      </c>
      <c r="J2" s="188"/>
      <c r="K2" s="183" t="s">
        <v>1022</v>
      </c>
      <c r="L2" s="184"/>
      <c r="M2" s="183" t="s">
        <v>1023</v>
      </c>
      <c r="N2" s="184"/>
      <c r="O2" s="183" t="s">
        <v>1013</v>
      </c>
      <c r="P2" s="184"/>
      <c r="Q2" s="169"/>
    </row>
    <row r="3" spans="1:17" ht="24.95" customHeight="1">
      <c r="A3" s="135"/>
      <c r="B3" s="136" t="s">
        <v>1014</v>
      </c>
      <c r="C3" s="134" t="s">
        <v>1052</v>
      </c>
      <c r="D3" s="138" t="s">
        <v>1015</v>
      </c>
      <c r="E3" s="134" t="s">
        <v>1052</v>
      </c>
      <c r="F3" s="138" t="s">
        <v>1015</v>
      </c>
      <c r="G3" s="134" t="s">
        <v>1052</v>
      </c>
      <c r="H3" s="138" t="s">
        <v>1015</v>
      </c>
      <c r="I3" s="134" t="s">
        <v>1052</v>
      </c>
      <c r="J3" s="138" t="s">
        <v>1015</v>
      </c>
      <c r="K3" s="134" t="s">
        <v>1052</v>
      </c>
      <c r="L3" s="139" t="s">
        <v>1015</v>
      </c>
      <c r="M3" s="134" t="s">
        <v>1052</v>
      </c>
      <c r="N3" s="139" t="s">
        <v>1015</v>
      </c>
      <c r="O3" s="134" t="s">
        <v>1052</v>
      </c>
      <c r="P3" s="139" t="s">
        <v>1015</v>
      </c>
      <c r="Q3" s="139" t="s">
        <v>1052</v>
      </c>
    </row>
    <row r="4" spans="1:17" ht="12.75">
      <c r="A4" s="141"/>
      <c r="B4" s="142" t="s">
        <v>1016</v>
      </c>
      <c r="C4" s="143">
        <v>19</v>
      </c>
      <c r="D4" s="144"/>
      <c r="E4" s="143">
        <v>17</v>
      </c>
      <c r="F4" s="144"/>
      <c r="G4" s="143">
        <v>18</v>
      </c>
      <c r="H4" s="144"/>
      <c r="I4" s="171">
        <v>17</v>
      </c>
      <c r="J4" s="144"/>
      <c r="K4" s="143">
        <v>18</v>
      </c>
      <c r="L4" s="145"/>
      <c r="M4" s="143">
        <v>14</v>
      </c>
      <c r="N4" s="145"/>
      <c r="O4" s="147">
        <v>7</v>
      </c>
      <c r="P4" s="145"/>
      <c r="Q4" s="158" t="s">
        <v>1017</v>
      </c>
    </row>
    <row r="5" spans="1:17" s="172" customFormat="1" ht="24">
      <c r="A5" s="176" t="s">
        <v>468</v>
      </c>
      <c r="B5" s="148" t="s">
        <v>474</v>
      </c>
      <c r="C5" s="149"/>
      <c r="D5" s="144"/>
      <c r="E5" s="143"/>
      <c r="F5" s="143"/>
      <c r="G5" s="143"/>
      <c r="H5" s="144"/>
      <c r="I5" s="143"/>
      <c r="J5" s="144"/>
      <c r="K5" s="143"/>
      <c r="L5" s="144"/>
      <c r="M5" s="143"/>
      <c r="N5" s="144"/>
      <c r="O5" s="151"/>
      <c r="P5" s="144"/>
      <c r="Q5" s="151"/>
    </row>
    <row r="6" spans="1:17" s="170" customFormat="1" ht="24.95" customHeight="1">
      <c r="A6" s="146">
        <v>1</v>
      </c>
      <c r="B6" s="155" t="s">
        <v>801</v>
      </c>
      <c r="C6" s="152">
        <v>8</v>
      </c>
      <c r="D6" s="153">
        <f>C6/19</f>
        <v>0.42105263157894735</v>
      </c>
      <c r="E6" s="147">
        <v>8</v>
      </c>
      <c r="F6" s="153">
        <f>E6/17</f>
        <v>0.47058823529411764</v>
      </c>
      <c r="G6" s="147">
        <v>9</v>
      </c>
      <c r="H6" s="153">
        <f>G6/18</f>
        <v>0.5</v>
      </c>
      <c r="I6" s="147">
        <v>10</v>
      </c>
      <c r="J6" s="153">
        <f>I6/17</f>
        <v>0.58823529411764708</v>
      </c>
      <c r="K6" s="147">
        <v>10</v>
      </c>
      <c r="L6" s="153">
        <f>K6/18</f>
        <v>0.55555555555555558</v>
      </c>
      <c r="M6" s="147">
        <v>9</v>
      </c>
      <c r="N6" s="153">
        <f>M6/14</f>
        <v>0.6428571428571429</v>
      </c>
      <c r="O6" s="147">
        <v>5</v>
      </c>
      <c r="P6" s="153">
        <f>O6/7</f>
        <v>0.7142857142857143</v>
      </c>
      <c r="Q6" s="173">
        <f>(D6+F6+H6+J6+L6+N6+P6)/7</f>
        <v>0.55608208195558928</v>
      </c>
    </row>
    <row r="7" spans="1:17" s="170" customFormat="1" ht="24.95" customHeight="1">
      <c r="A7" s="146">
        <v>2</v>
      </c>
      <c r="B7" s="151" t="s">
        <v>954</v>
      </c>
      <c r="C7" s="152">
        <v>14</v>
      </c>
      <c r="D7" s="153">
        <f t="shared" ref="D7:D28" si="0">C7/19</f>
        <v>0.73684210526315785</v>
      </c>
      <c r="E7" s="147">
        <v>10</v>
      </c>
      <c r="F7" s="153">
        <f t="shared" ref="F7:F28" si="1">E7/17</f>
        <v>0.58823529411764708</v>
      </c>
      <c r="G7" s="147">
        <v>12</v>
      </c>
      <c r="H7" s="153">
        <f t="shared" ref="H7:H28" si="2">G7/18</f>
        <v>0.66666666666666663</v>
      </c>
      <c r="I7" s="147">
        <v>12</v>
      </c>
      <c r="J7" s="153">
        <f t="shared" ref="J7:J28" si="3">I7/17</f>
        <v>0.70588235294117652</v>
      </c>
      <c r="K7" s="147">
        <v>11</v>
      </c>
      <c r="L7" s="153">
        <f t="shared" ref="L7:L28" si="4">K7/18</f>
        <v>0.61111111111111116</v>
      </c>
      <c r="M7" s="147">
        <v>8</v>
      </c>
      <c r="N7" s="153">
        <f t="shared" ref="N7:N28" si="5">M7/14</f>
        <v>0.5714285714285714</v>
      </c>
      <c r="O7" s="147">
        <v>4</v>
      </c>
      <c r="P7" s="153">
        <f t="shared" ref="P7:P28" si="6">O7/7</f>
        <v>0.5714285714285714</v>
      </c>
      <c r="Q7" s="173">
        <f t="shared" ref="Q7:Q28" si="7">(D7+F7+H7+J7+L7+N7+P7)/7</f>
        <v>0.63594209613670027</v>
      </c>
    </row>
    <row r="8" spans="1:17" s="170" customFormat="1" ht="24.95" customHeight="1">
      <c r="A8" s="146">
        <v>3</v>
      </c>
      <c r="B8" s="150" t="s">
        <v>791</v>
      </c>
      <c r="C8" s="152">
        <v>10</v>
      </c>
      <c r="D8" s="153">
        <f t="shared" si="0"/>
        <v>0.52631578947368418</v>
      </c>
      <c r="E8" s="147">
        <v>10</v>
      </c>
      <c r="F8" s="153">
        <f t="shared" si="1"/>
        <v>0.58823529411764708</v>
      </c>
      <c r="G8" s="147">
        <v>10</v>
      </c>
      <c r="H8" s="153">
        <f t="shared" si="2"/>
        <v>0.55555555555555558</v>
      </c>
      <c r="I8" s="147">
        <v>10</v>
      </c>
      <c r="J8" s="153">
        <f t="shared" si="3"/>
        <v>0.58823529411764708</v>
      </c>
      <c r="K8" s="147">
        <v>9</v>
      </c>
      <c r="L8" s="153">
        <f t="shared" si="4"/>
        <v>0.5</v>
      </c>
      <c r="M8" s="147">
        <v>8</v>
      </c>
      <c r="N8" s="153">
        <f t="shared" si="5"/>
        <v>0.5714285714285714</v>
      </c>
      <c r="O8" s="147">
        <v>2</v>
      </c>
      <c r="P8" s="153">
        <f t="shared" si="6"/>
        <v>0.2857142857142857</v>
      </c>
      <c r="Q8" s="173">
        <f t="shared" si="7"/>
        <v>0.51649782720105575</v>
      </c>
    </row>
    <row r="9" spans="1:17" s="170" customFormat="1" ht="24.95" customHeight="1">
      <c r="A9" s="146">
        <v>4</v>
      </c>
      <c r="B9" s="150" t="s">
        <v>796</v>
      </c>
      <c r="C9" s="152">
        <v>12</v>
      </c>
      <c r="D9" s="153">
        <f t="shared" si="0"/>
        <v>0.63157894736842102</v>
      </c>
      <c r="E9" s="147">
        <v>10</v>
      </c>
      <c r="F9" s="153">
        <f t="shared" si="1"/>
        <v>0.58823529411764708</v>
      </c>
      <c r="G9" s="147">
        <v>12</v>
      </c>
      <c r="H9" s="153">
        <f t="shared" si="2"/>
        <v>0.66666666666666663</v>
      </c>
      <c r="I9" s="147">
        <v>11</v>
      </c>
      <c r="J9" s="153">
        <f t="shared" si="3"/>
        <v>0.6470588235294118</v>
      </c>
      <c r="K9" s="147">
        <v>9</v>
      </c>
      <c r="L9" s="153">
        <f t="shared" si="4"/>
        <v>0.5</v>
      </c>
      <c r="M9" s="147">
        <v>8</v>
      </c>
      <c r="N9" s="153">
        <f t="shared" si="5"/>
        <v>0.5714285714285714</v>
      </c>
      <c r="O9" s="147">
        <v>2</v>
      </c>
      <c r="P9" s="153">
        <f t="shared" si="6"/>
        <v>0.2857142857142857</v>
      </c>
      <c r="Q9" s="173">
        <f t="shared" si="7"/>
        <v>0.55581179840357187</v>
      </c>
    </row>
    <row r="10" spans="1:17" s="170" customFormat="1" ht="24.95" customHeight="1">
      <c r="A10" s="146">
        <v>5</v>
      </c>
      <c r="B10" s="150" t="s">
        <v>790</v>
      </c>
      <c r="C10" s="152">
        <v>7</v>
      </c>
      <c r="D10" s="153">
        <f t="shared" si="0"/>
        <v>0.36842105263157893</v>
      </c>
      <c r="E10" s="147">
        <v>8</v>
      </c>
      <c r="F10" s="153">
        <f t="shared" si="1"/>
        <v>0.47058823529411764</v>
      </c>
      <c r="G10" s="147">
        <v>7</v>
      </c>
      <c r="H10" s="153">
        <f t="shared" si="2"/>
        <v>0.3888888888888889</v>
      </c>
      <c r="I10" s="147">
        <v>9</v>
      </c>
      <c r="J10" s="153">
        <f t="shared" si="3"/>
        <v>0.52941176470588236</v>
      </c>
      <c r="K10" s="147">
        <v>10</v>
      </c>
      <c r="L10" s="153">
        <f t="shared" si="4"/>
        <v>0.55555555555555558</v>
      </c>
      <c r="M10" s="147">
        <v>7</v>
      </c>
      <c r="N10" s="153">
        <f t="shared" si="5"/>
        <v>0.5</v>
      </c>
      <c r="O10" s="147">
        <v>4</v>
      </c>
      <c r="P10" s="153">
        <f t="shared" si="6"/>
        <v>0.5714285714285714</v>
      </c>
      <c r="Q10" s="173">
        <f t="shared" si="7"/>
        <v>0.48347058121494207</v>
      </c>
    </row>
    <row r="11" spans="1:17" s="170" customFormat="1" ht="24.95" customHeight="1">
      <c r="A11" s="146">
        <v>6</v>
      </c>
      <c r="B11" s="151" t="s">
        <v>966</v>
      </c>
      <c r="C11" s="152">
        <v>0</v>
      </c>
      <c r="D11" s="153">
        <f t="shared" si="0"/>
        <v>0</v>
      </c>
      <c r="E11" s="147">
        <v>0</v>
      </c>
      <c r="F11" s="153">
        <f t="shared" si="1"/>
        <v>0</v>
      </c>
      <c r="G11" s="147">
        <v>1</v>
      </c>
      <c r="H11" s="153">
        <f t="shared" si="2"/>
        <v>5.5555555555555552E-2</v>
      </c>
      <c r="I11" s="147">
        <v>0</v>
      </c>
      <c r="J11" s="153">
        <f t="shared" si="3"/>
        <v>0</v>
      </c>
      <c r="K11" s="147">
        <v>2</v>
      </c>
      <c r="L11" s="153">
        <f t="shared" si="4"/>
        <v>0.1111111111111111</v>
      </c>
      <c r="M11" s="147">
        <v>2</v>
      </c>
      <c r="N11" s="153">
        <f t="shared" si="5"/>
        <v>0.14285714285714285</v>
      </c>
      <c r="O11" s="147">
        <v>0</v>
      </c>
      <c r="P11" s="153">
        <f t="shared" si="6"/>
        <v>0</v>
      </c>
      <c r="Q11" s="173">
        <f t="shared" si="7"/>
        <v>4.4217687074829932E-2</v>
      </c>
    </row>
    <row r="12" spans="1:17" s="170" customFormat="1" ht="24.95" customHeight="1">
      <c r="A12" s="146">
        <v>7</v>
      </c>
      <c r="B12" s="150" t="s">
        <v>802</v>
      </c>
      <c r="C12" s="152">
        <v>11</v>
      </c>
      <c r="D12" s="153">
        <f t="shared" si="0"/>
        <v>0.57894736842105265</v>
      </c>
      <c r="E12" s="147">
        <v>11</v>
      </c>
      <c r="F12" s="153">
        <f t="shared" si="1"/>
        <v>0.6470588235294118</v>
      </c>
      <c r="G12" s="147">
        <v>11</v>
      </c>
      <c r="H12" s="153">
        <f t="shared" si="2"/>
        <v>0.61111111111111116</v>
      </c>
      <c r="I12" s="147">
        <v>14</v>
      </c>
      <c r="J12" s="153">
        <f t="shared" si="3"/>
        <v>0.82352941176470584</v>
      </c>
      <c r="K12" s="147">
        <v>14</v>
      </c>
      <c r="L12" s="153">
        <f t="shared" si="4"/>
        <v>0.77777777777777779</v>
      </c>
      <c r="M12" s="147">
        <v>11</v>
      </c>
      <c r="N12" s="153">
        <f t="shared" si="5"/>
        <v>0.7857142857142857</v>
      </c>
      <c r="O12" s="147">
        <v>2</v>
      </c>
      <c r="P12" s="153">
        <f t="shared" si="6"/>
        <v>0.2857142857142857</v>
      </c>
      <c r="Q12" s="173">
        <f t="shared" si="7"/>
        <v>0.64426472343323293</v>
      </c>
    </row>
    <row r="13" spans="1:17" s="170" customFormat="1" ht="24.95" customHeight="1">
      <c r="A13" s="146">
        <v>8</v>
      </c>
      <c r="B13" s="151" t="s">
        <v>955</v>
      </c>
      <c r="C13" s="152">
        <v>14</v>
      </c>
      <c r="D13" s="153">
        <f t="shared" si="0"/>
        <v>0.73684210526315785</v>
      </c>
      <c r="E13" s="147">
        <v>12</v>
      </c>
      <c r="F13" s="153">
        <f t="shared" si="1"/>
        <v>0.70588235294117652</v>
      </c>
      <c r="G13" s="147">
        <v>14</v>
      </c>
      <c r="H13" s="153">
        <f t="shared" si="2"/>
        <v>0.77777777777777779</v>
      </c>
      <c r="I13" s="147">
        <v>14</v>
      </c>
      <c r="J13" s="153">
        <f t="shared" si="3"/>
        <v>0.82352941176470584</v>
      </c>
      <c r="K13" s="147">
        <v>11</v>
      </c>
      <c r="L13" s="153">
        <f t="shared" si="4"/>
        <v>0.61111111111111116</v>
      </c>
      <c r="M13" s="147">
        <v>10</v>
      </c>
      <c r="N13" s="153">
        <f t="shared" si="5"/>
        <v>0.7142857142857143</v>
      </c>
      <c r="O13" s="147">
        <v>4</v>
      </c>
      <c r="P13" s="153">
        <f t="shared" si="6"/>
        <v>0.5714285714285714</v>
      </c>
      <c r="Q13" s="173">
        <f t="shared" si="7"/>
        <v>0.70583672065317349</v>
      </c>
    </row>
    <row r="14" spans="1:17" s="170" customFormat="1" ht="24.95" customHeight="1">
      <c r="A14" s="146">
        <v>9</v>
      </c>
      <c r="B14" s="150" t="s">
        <v>799</v>
      </c>
      <c r="C14" s="152">
        <v>5</v>
      </c>
      <c r="D14" s="153">
        <f t="shared" si="0"/>
        <v>0.26315789473684209</v>
      </c>
      <c r="E14" s="147">
        <v>4</v>
      </c>
      <c r="F14" s="153">
        <f t="shared" si="1"/>
        <v>0.23529411764705882</v>
      </c>
      <c r="G14" s="147">
        <v>6</v>
      </c>
      <c r="H14" s="153">
        <f t="shared" si="2"/>
        <v>0.33333333333333331</v>
      </c>
      <c r="I14" s="147">
        <v>1</v>
      </c>
      <c r="J14" s="153">
        <f t="shared" si="3"/>
        <v>5.8823529411764705E-2</v>
      </c>
      <c r="K14" s="147">
        <v>8</v>
      </c>
      <c r="L14" s="153">
        <f t="shared" si="4"/>
        <v>0.44444444444444442</v>
      </c>
      <c r="M14" s="147">
        <v>1</v>
      </c>
      <c r="N14" s="153">
        <f t="shared" si="5"/>
        <v>7.1428571428571425E-2</v>
      </c>
      <c r="O14" s="147">
        <v>0</v>
      </c>
      <c r="P14" s="153">
        <f t="shared" si="6"/>
        <v>0</v>
      </c>
      <c r="Q14" s="173">
        <f t="shared" si="7"/>
        <v>0.20092598442885926</v>
      </c>
    </row>
    <row r="15" spans="1:17" s="170" customFormat="1" ht="24.95" customHeight="1">
      <c r="A15" s="146">
        <v>10</v>
      </c>
      <c r="B15" s="150" t="s">
        <v>797</v>
      </c>
      <c r="C15" s="152">
        <v>11</v>
      </c>
      <c r="D15" s="153">
        <f t="shared" si="0"/>
        <v>0.57894736842105265</v>
      </c>
      <c r="E15" s="147">
        <v>11</v>
      </c>
      <c r="F15" s="153">
        <f t="shared" si="1"/>
        <v>0.6470588235294118</v>
      </c>
      <c r="G15" s="147">
        <v>11</v>
      </c>
      <c r="H15" s="153">
        <f t="shared" si="2"/>
        <v>0.61111111111111116</v>
      </c>
      <c r="I15" s="147">
        <v>12</v>
      </c>
      <c r="J15" s="153">
        <f t="shared" si="3"/>
        <v>0.70588235294117652</v>
      </c>
      <c r="K15" s="147">
        <v>12</v>
      </c>
      <c r="L15" s="153">
        <f t="shared" si="4"/>
        <v>0.66666666666666663</v>
      </c>
      <c r="M15" s="147">
        <v>10</v>
      </c>
      <c r="N15" s="153">
        <f t="shared" si="5"/>
        <v>0.7142857142857143</v>
      </c>
      <c r="O15" s="147">
        <v>4</v>
      </c>
      <c r="P15" s="153">
        <f t="shared" si="6"/>
        <v>0.5714285714285714</v>
      </c>
      <c r="Q15" s="173">
        <f t="shared" si="7"/>
        <v>0.64219722976910065</v>
      </c>
    </row>
    <row r="16" spans="1:17" s="170" customFormat="1" ht="24.95" customHeight="1">
      <c r="A16" s="146">
        <v>11</v>
      </c>
      <c r="B16" s="150" t="s">
        <v>803</v>
      </c>
      <c r="C16" s="152">
        <v>7</v>
      </c>
      <c r="D16" s="153">
        <f t="shared" si="0"/>
        <v>0.36842105263157893</v>
      </c>
      <c r="E16" s="147">
        <v>7</v>
      </c>
      <c r="F16" s="153">
        <f t="shared" si="1"/>
        <v>0.41176470588235292</v>
      </c>
      <c r="G16" s="147">
        <v>7</v>
      </c>
      <c r="H16" s="153">
        <f t="shared" si="2"/>
        <v>0.3888888888888889</v>
      </c>
      <c r="I16" s="147">
        <v>10</v>
      </c>
      <c r="J16" s="153">
        <f t="shared" si="3"/>
        <v>0.58823529411764708</v>
      </c>
      <c r="K16" s="147">
        <v>9</v>
      </c>
      <c r="L16" s="153">
        <f t="shared" si="4"/>
        <v>0.5</v>
      </c>
      <c r="M16" s="147">
        <v>8</v>
      </c>
      <c r="N16" s="153">
        <f t="shared" si="5"/>
        <v>0.5714285714285714</v>
      </c>
      <c r="O16" s="147">
        <v>3</v>
      </c>
      <c r="P16" s="153">
        <f t="shared" si="6"/>
        <v>0.42857142857142855</v>
      </c>
      <c r="Q16" s="173">
        <f t="shared" si="7"/>
        <v>0.46532999164578109</v>
      </c>
    </row>
    <row r="17" spans="1:17" s="170" customFormat="1" ht="24.95" customHeight="1">
      <c r="A17" s="146">
        <v>12</v>
      </c>
      <c r="B17" s="150" t="s">
        <v>793</v>
      </c>
      <c r="C17" s="152">
        <v>14</v>
      </c>
      <c r="D17" s="153">
        <f t="shared" si="0"/>
        <v>0.73684210526315785</v>
      </c>
      <c r="E17" s="147">
        <v>13</v>
      </c>
      <c r="F17" s="153">
        <f t="shared" si="1"/>
        <v>0.76470588235294112</v>
      </c>
      <c r="G17" s="147">
        <v>14</v>
      </c>
      <c r="H17" s="153">
        <f t="shared" si="2"/>
        <v>0.77777777777777779</v>
      </c>
      <c r="I17" s="147">
        <v>15</v>
      </c>
      <c r="J17" s="153">
        <f t="shared" si="3"/>
        <v>0.88235294117647056</v>
      </c>
      <c r="K17" s="147">
        <v>14</v>
      </c>
      <c r="L17" s="153">
        <f t="shared" si="4"/>
        <v>0.77777777777777779</v>
      </c>
      <c r="M17" s="147">
        <v>10</v>
      </c>
      <c r="N17" s="153">
        <f t="shared" si="5"/>
        <v>0.7142857142857143</v>
      </c>
      <c r="O17" s="147">
        <v>3</v>
      </c>
      <c r="P17" s="153">
        <f t="shared" si="6"/>
        <v>0.42857142857142855</v>
      </c>
      <c r="Q17" s="173">
        <f t="shared" si="7"/>
        <v>0.72604480388646686</v>
      </c>
    </row>
    <row r="18" spans="1:17" s="170" customFormat="1" ht="24.95" customHeight="1">
      <c r="A18" s="146">
        <v>13</v>
      </c>
      <c r="B18" s="150" t="s">
        <v>788</v>
      </c>
      <c r="C18" s="152">
        <v>15</v>
      </c>
      <c r="D18" s="153">
        <f t="shared" si="0"/>
        <v>0.78947368421052633</v>
      </c>
      <c r="E18" s="147">
        <v>11</v>
      </c>
      <c r="F18" s="153">
        <f t="shared" si="1"/>
        <v>0.6470588235294118</v>
      </c>
      <c r="G18" s="147">
        <v>15</v>
      </c>
      <c r="H18" s="153">
        <f t="shared" si="2"/>
        <v>0.83333333333333337</v>
      </c>
      <c r="I18" s="147">
        <v>12</v>
      </c>
      <c r="J18" s="153">
        <f t="shared" si="3"/>
        <v>0.70588235294117652</v>
      </c>
      <c r="K18" s="147">
        <v>10</v>
      </c>
      <c r="L18" s="153">
        <f t="shared" si="4"/>
        <v>0.55555555555555558</v>
      </c>
      <c r="M18" s="147">
        <v>9</v>
      </c>
      <c r="N18" s="153">
        <f t="shared" si="5"/>
        <v>0.6428571428571429</v>
      </c>
      <c r="O18" s="147">
        <v>2</v>
      </c>
      <c r="P18" s="153">
        <f t="shared" si="6"/>
        <v>0.2857142857142857</v>
      </c>
      <c r="Q18" s="173">
        <f t="shared" si="7"/>
        <v>0.63712502544877603</v>
      </c>
    </row>
    <row r="19" spans="1:17" s="170" customFormat="1" ht="24.95" customHeight="1">
      <c r="A19" s="146">
        <v>14</v>
      </c>
      <c r="B19" s="150" t="s">
        <v>786</v>
      </c>
      <c r="C19" s="152">
        <v>4</v>
      </c>
      <c r="D19" s="153">
        <f t="shared" si="0"/>
        <v>0.21052631578947367</v>
      </c>
      <c r="E19" s="147">
        <v>3</v>
      </c>
      <c r="F19" s="153">
        <f t="shared" si="1"/>
        <v>0.17647058823529413</v>
      </c>
      <c r="G19" s="147">
        <v>4</v>
      </c>
      <c r="H19" s="153">
        <f t="shared" si="2"/>
        <v>0.22222222222222221</v>
      </c>
      <c r="I19" s="147">
        <v>3</v>
      </c>
      <c r="J19" s="153">
        <f t="shared" si="3"/>
        <v>0.17647058823529413</v>
      </c>
      <c r="K19" s="147">
        <v>8</v>
      </c>
      <c r="L19" s="153">
        <f t="shared" si="4"/>
        <v>0.44444444444444442</v>
      </c>
      <c r="M19" s="147">
        <v>3</v>
      </c>
      <c r="N19" s="153">
        <f t="shared" si="5"/>
        <v>0.21428571428571427</v>
      </c>
      <c r="O19" s="147">
        <v>0</v>
      </c>
      <c r="P19" s="153">
        <f t="shared" si="6"/>
        <v>0</v>
      </c>
      <c r="Q19" s="173">
        <f t="shared" si="7"/>
        <v>0.20634569617320614</v>
      </c>
    </row>
    <row r="20" spans="1:17" s="170" customFormat="1" ht="24.95" customHeight="1">
      <c r="A20" s="146">
        <v>15</v>
      </c>
      <c r="B20" s="150" t="s">
        <v>798</v>
      </c>
      <c r="C20" s="152">
        <v>15</v>
      </c>
      <c r="D20" s="153">
        <f t="shared" si="0"/>
        <v>0.78947368421052633</v>
      </c>
      <c r="E20" s="147">
        <v>13</v>
      </c>
      <c r="F20" s="153">
        <f t="shared" si="1"/>
        <v>0.76470588235294112</v>
      </c>
      <c r="G20" s="147">
        <v>15</v>
      </c>
      <c r="H20" s="153">
        <f t="shared" si="2"/>
        <v>0.83333333333333337</v>
      </c>
      <c r="I20" s="147">
        <v>12</v>
      </c>
      <c r="J20" s="153">
        <f t="shared" si="3"/>
        <v>0.70588235294117652</v>
      </c>
      <c r="K20" s="147">
        <v>12</v>
      </c>
      <c r="L20" s="153">
        <f t="shared" si="4"/>
        <v>0.66666666666666663</v>
      </c>
      <c r="M20" s="147">
        <v>10</v>
      </c>
      <c r="N20" s="153">
        <f t="shared" si="5"/>
        <v>0.7142857142857143</v>
      </c>
      <c r="O20" s="147">
        <v>3</v>
      </c>
      <c r="P20" s="153">
        <f t="shared" si="6"/>
        <v>0.42857142857142855</v>
      </c>
      <c r="Q20" s="173">
        <f t="shared" si="7"/>
        <v>0.70041700890882663</v>
      </c>
    </row>
    <row r="21" spans="1:17" s="170" customFormat="1" ht="24.95" customHeight="1">
      <c r="A21" s="146">
        <v>16</v>
      </c>
      <c r="B21" s="150" t="s">
        <v>792</v>
      </c>
      <c r="C21" s="152">
        <v>8</v>
      </c>
      <c r="D21" s="153">
        <f t="shared" si="0"/>
        <v>0.42105263157894735</v>
      </c>
      <c r="E21" s="147">
        <v>9</v>
      </c>
      <c r="F21" s="153">
        <f t="shared" si="1"/>
        <v>0.52941176470588236</v>
      </c>
      <c r="G21" s="147">
        <v>8</v>
      </c>
      <c r="H21" s="153">
        <f t="shared" si="2"/>
        <v>0.44444444444444442</v>
      </c>
      <c r="I21" s="147">
        <v>11</v>
      </c>
      <c r="J21" s="153">
        <f t="shared" si="3"/>
        <v>0.6470588235294118</v>
      </c>
      <c r="K21" s="147">
        <v>13</v>
      </c>
      <c r="L21" s="153">
        <f t="shared" si="4"/>
        <v>0.72222222222222221</v>
      </c>
      <c r="M21" s="147">
        <v>10</v>
      </c>
      <c r="N21" s="153">
        <f t="shared" si="5"/>
        <v>0.7142857142857143</v>
      </c>
      <c r="O21" s="147">
        <v>4</v>
      </c>
      <c r="P21" s="153">
        <f t="shared" si="6"/>
        <v>0.5714285714285714</v>
      </c>
      <c r="Q21" s="173">
        <f t="shared" si="7"/>
        <v>0.57855773888502771</v>
      </c>
    </row>
    <row r="22" spans="1:17" s="170" customFormat="1" ht="24.95" customHeight="1">
      <c r="A22" s="146">
        <v>17</v>
      </c>
      <c r="B22" s="151" t="s">
        <v>967</v>
      </c>
      <c r="C22" s="152">
        <v>0</v>
      </c>
      <c r="D22" s="153">
        <f t="shared" si="0"/>
        <v>0</v>
      </c>
      <c r="E22" s="147">
        <v>0</v>
      </c>
      <c r="F22" s="153">
        <f t="shared" si="1"/>
        <v>0</v>
      </c>
      <c r="G22" s="147">
        <v>0</v>
      </c>
      <c r="H22" s="153">
        <f t="shared" si="2"/>
        <v>0</v>
      </c>
      <c r="I22" s="147">
        <v>1</v>
      </c>
      <c r="J22" s="153">
        <f t="shared" si="3"/>
        <v>5.8823529411764705E-2</v>
      </c>
      <c r="K22" s="147">
        <v>8</v>
      </c>
      <c r="L22" s="153">
        <f t="shared" si="4"/>
        <v>0.44444444444444442</v>
      </c>
      <c r="M22" s="147">
        <v>1</v>
      </c>
      <c r="N22" s="153">
        <f t="shared" si="5"/>
        <v>7.1428571428571425E-2</v>
      </c>
      <c r="O22" s="147">
        <v>0</v>
      </c>
      <c r="P22" s="153">
        <f t="shared" si="6"/>
        <v>0</v>
      </c>
      <c r="Q22" s="173">
        <f t="shared" si="7"/>
        <v>8.209950646925436E-2</v>
      </c>
    </row>
    <row r="23" spans="1:17" s="170" customFormat="1" ht="24.95" customHeight="1">
      <c r="A23" s="146">
        <v>18</v>
      </c>
      <c r="B23" s="150" t="s">
        <v>795</v>
      </c>
      <c r="C23" s="152">
        <v>18</v>
      </c>
      <c r="D23" s="153">
        <f t="shared" si="0"/>
        <v>0.94736842105263153</v>
      </c>
      <c r="E23" s="147">
        <v>15</v>
      </c>
      <c r="F23" s="153">
        <f t="shared" si="1"/>
        <v>0.88235294117647056</v>
      </c>
      <c r="G23" s="147">
        <v>18</v>
      </c>
      <c r="H23" s="153">
        <f t="shared" si="2"/>
        <v>1</v>
      </c>
      <c r="I23" s="147">
        <v>14</v>
      </c>
      <c r="J23" s="153">
        <f t="shared" si="3"/>
        <v>0.82352941176470584</v>
      </c>
      <c r="K23" s="147">
        <v>9</v>
      </c>
      <c r="L23" s="153">
        <f t="shared" si="4"/>
        <v>0.5</v>
      </c>
      <c r="M23" s="147">
        <v>11</v>
      </c>
      <c r="N23" s="153">
        <f t="shared" si="5"/>
        <v>0.7857142857142857</v>
      </c>
      <c r="O23" s="147">
        <v>3</v>
      </c>
      <c r="P23" s="153">
        <f t="shared" si="6"/>
        <v>0.42857142857142855</v>
      </c>
      <c r="Q23" s="173">
        <f t="shared" si="7"/>
        <v>0.76679092689707462</v>
      </c>
    </row>
    <row r="24" spans="1:17" s="170" customFormat="1" ht="24.95" customHeight="1">
      <c r="A24" s="146">
        <v>19</v>
      </c>
      <c r="B24" s="150" t="s">
        <v>794</v>
      </c>
      <c r="C24" s="152">
        <v>14</v>
      </c>
      <c r="D24" s="153">
        <f t="shared" si="0"/>
        <v>0.73684210526315785</v>
      </c>
      <c r="E24" s="147">
        <v>11</v>
      </c>
      <c r="F24" s="153">
        <f t="shared" si="1"/>
        <v>0.6470588235294118</v>
      </c>
      <c r="G24" s="147">
        <v>14</v>
      </c>
      <c r="H24" s="153">
        <f t="shared" si="2"/>
        <v>0.77777777777777779</v>
      </c>
      <c r="I24" s="147">
        <v>14</v>
      </c>
      <c r="J24" s="153">
        <f t="shared" si="3"/>
        <v>0.82352941176470584</v>
      </c>
      <c r="K24" s="147">
        <v>12</v>
      </c>
      <c r="L24" s="153">
        <f t="shared" si="4"/>
        <v>0.66666666666666663</v>
      </c>
      <c r="M24" s="147">
        <v>11</v>
      </c>
      <c r="N24" s="153">
        <f t="shared" si="5"/>
        <v>0.7857142857142857</v>
      </c>
      <c r="O24" s="147">
        <v>4</v>
      </c>
      <c r="P24" s="153">
        <f t="shared" si="6"/>
        <v>0.5714285714285714</v>
      </c>
      <c r="Q24" s="173">
        <f t="shared" si="7"/>
        <v>0.71557394887779668</v>
      </c>
    </row>
    <row r="25" spans="1:17" s="170" customFormat="1" ht="24.95" customHeight="1">
      <c r="A25" s="146">
        <v>20</v>
      </c>
      <c r="B25" s="150" t="s">
        <v>800</v>
      </c>
      <c r="C25" s="152">
        <v>8</v>
      </c>
      <c r="D25" s="153">
        <f t="shared" si="0"/>
        <v>0.42105263157894735</v>
      </c>
      <c r="E25" s="147">
        <v>8</v>
      </c>
      <c r="F25" s="153">
        <f t="shared" si="1"/>
        <v>0.47058823529411764</v>
      </c>
      <c r="G25" s="147">
        <v>8</v>
      </c>
      <c r="H25" s="153">
        <f t="shared" si="2"/>
        <v>0.44444444444444442</v>
      </c>
      <c r="I25" s="147">
        <v>7</v>
      </c>
      <c r="J25" s="153">
        <f t="shared" si="3"/>
        <v>0.41176470588235292</v>
      </c>
      <c r="K25" s="147">
        <v>9</v>
      </c>
      <c r="L25" s="153">
        <f t="shared" si="4"/>
        <v>0.5</v>
      </c>
      <c r="M25" s="147">
        <v>5</v>
      </c>
      <c r="N25" s="153">
        <f t="shared" si="5"/>
        <v>0.35714285714285715</v>
      </c>
      <c r="O25" s="147">
        <v>2</v>
      </c>
      <c r="P25" s="153">
        <f t="shared" si="6"/>
        <v>0.2857142857142857</v>
      </c>
      <c r="Q25" s="173">
        <f t="shared" si="7"/>
        <v>0.41295816572242927</v>
      </c>
    </row>
    <row r="26" spans="1:17" s="170" customFormat="1" ht="24.95" customHeight="1">
      <c r="A26" s="146">
        <v>21</v>
      </c>
      <c r="B26" s="150" t="s">
        <v>804</v>
      </c>
      <c r="C26" s="152">
        <v>0</v>
      </c>
      <c r="D26" s="153">
        <f t="shared" si="0"/>
        <v>0</v>
      </c>
      <c r="E26" s="147">
        <v>0</v>
      </c>
      <c r="F26" s="153">
        <f t="shared" si="1"/>
        <v>0</v>
      </c>
      <c r="G26" s="147">
        <v>2</v>
      </c>
      <c r="H26" s="153">
        <f t="shared" si="2"/>
        <v>0.1111111111111111</v>
      </c>
      <c r="I26" s="147">
        <v>0</v>
      </c>
      <c r="J26" s="153">
        <f t="shared" si="3"/>
        <v>0</v>
      </c>
      <c r="K26" s="147">
        <v>2</v>
      </c>
      <c r="L26" s="153">
        <f t="shared" si="4"/>
        <v>0.1111111111111111</v>
      </c>
      <c r="M26" s="147">
        <v>1</v>
      </c>
      <c r="N26" s="153">
        <f t="shared" si="5"/>
        <v>7.1428571428571425E-2</v>
      </c>
      <c r="O26" s="147">
        <v>0</v>
      </c>
      <c r="P26" s="153">
        <f t="shared" si="6"/>
        <v>0</v>
      </c>
      <c r="Q26" s="173">
        <f t="shared" si="7"/>
        <v>4.1950113378684803E-2</v>
      </c>
    </row>
    <row r="27" spans="1:17" s="170" customFormat="1" ht="24.95" customHeight="1">
      <c r="A27" s="146">
        <v>22</v>
      </c>
      <c r="B27" s="150" t="s">
        <v>787</v>
      </c>
      <c r="C27" s="152">
        <v>8</v>
      </c>
      <c r="D27" s="153">
        <f t="shared" si="0"/>
        <v>0.42105263157894735</v>
      </c>
      <c r="E27" s="147">
        <v>7</v>
      </c>
      <c r="F27" s="153">
        <f t="shared" si="1"/>
        <v>0.41176470588235292</v>
      </c>
      <c r="G27" s="147">
        <v>8</v>
      </c>
      <c r="H27" s="153">
        <f t="shared" si="2"/>
        <v>0.44444444444444442</v>
      </c>
      <c r="I27" s="147">
        <v>8</v>
      </c>
      <c r="J27" s="153">
        <f t="shared" si="3"/>
        <v>0.47058823529411764</v>
      </c>
      <c r="K27" s="147">
        <v>9</v>
      </c>
      <c r="L27" s="153">
        <f t="shared" si="4"/>
        <v>0.5</v>
      </c>
      <c r="M27" s="147">
        <v>10</v>
      </c>
      <c r="N27" s="153">
        <f t="shared" si="5"/>
        <v>0.7142857142857143</v>
      </c>
      <c r="O27" s="147">
        <v>5</v>
      </c>
      <c r="P27" s="153">
        <f t="shared" si="6"/>
        <v>0.7142857142857143</v>
      </c>
      <c r="Q27" s="173">
        <f t="shared" si="7"/>
        <v>0.52520306368161307</v>
      </c>
    </row>
    <row r="28" spans="1:17" s="170" customFormat="1" ht="24.95" customHeight="1">
      <c r="A28" s="146">
        <v>23</v>
      </c>
      <c r="B28" s="150" t="s">
        <v>1050</v>
      </c>
      <c r="C28" s="152">
        <v>2</v>
      </c>
      <c r="D28" s="153">
        <f t="shared" si="0"/>
        <v>0.10526315789473684</v>
      </c>
      <c r="E28" s="147"/>
      <c r="F28" s="153">
        <f t="shared" si="1"/>
        <v>0</v>
      </c>
      <c r="G28" s="147">
        <v>8</v>
      </c>
      <c r="H28" s="153">
        <f t="shared" si="2"/>
        <v>0.44444444444444442</v>
      </c>
      <c r="I28" s="147">
        <v>6</v>
      </c>
      <c r="J28" s="153">
        <f t="shared" si="3"/>
        <v>0.35294117647058826</v>
      </c>
      <c r="K28" s="147">
        <v>7</v>
      </c>
      <c r="L28" s="153">
        <f t="shared" si="4"/>
        <v>0.3888888888888889</v>
      </c>
      <c r="M28" s="147">
        <v>5</v>
      </c>
      <c r="N28" s="153">
        <f t="shared" si="5"/>
        <v>0.35714285714285715</v>
      </c>
      <c r="O28" s="147">
        <v>2</v>
      </c>
      <c r="P28" s="153">
        <f t="shared" si="6"/>
        <v>0.2857142857142857</v>
      </c>
      <c r="Q28" s="173">
        <f t="shared" si="7"/>
        <v>0.27634211579368589</v>
      </c>
    </row>
    <row r="29" spans="1:17" s="170" customFormat="1" ht="24.95" customHeight="1">
      <c r="A29" s="174"/>
      <c r="D29" s="169"/>
      <c r="E29" s="175"/>
      <c r="F29" s="175"/>
      <c r="H29" s="169"/>
      <c r="J29" s="169"/>
      <c r="L29" s="169"/>
      <c r="M29" s="175"/>
      <c r="N29" s="169"/>
      <c r="P29" s="169"/>
    </row>
    <row r="30" spans="1:17" s="170" customFormat="1" ht="24.95" customHeight="1">
      <c r="A30" s="174"/>
      <c r="D30" s="169"/>
      <c r="E30" s="175"/>
      <c r="F30" s="175"/>
      <c r="H30" s="169"/>
      <c r="J30" s="169"/>
      <c r="L30" s="169"/>
      <c r="M30" s="175"/>
      <c r="N30" s="169"/>
      <c r="P30" s="169"/>
    </row>
    <row r="33" spans="1:1" ht="24.95" customHeight="1">
      <c r="A33" s="174" t="s">
        <v>447</v>
      </c>
    </row>
  </sheetData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27" right="0.22" top="0.74" bottom="0.75" header="0.3" footer="0.3"/>
  <pageSetup paperSize="9" scale="8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topLeftCell="A22" workbookViewId="0">
      <selection sqref="A1:C1"/>
    </sheetView>
  </sheetViews>
  <sheetFormatPr defaultRowHeight="15"/>
  <cols>
    <col min="1" max="1" width="10.42578125" style="1" customWidth="1"/>
    <col min="2" max="2" width="25.5703125" style="11" customWidth="1"/>
    <col min="3" max="3" width="38.28515625" customWidth="1"/>
  </cols>
  <sheetData>
    <row r="1" spans="1:5" ht="21">
      <c r="A1" s="202" t="s">
        <v>471</v>
      </c>
      <c r="B1" s="202"/>
      <c r="C1" s="202"/>
    </row>
    <row r="2" spans="1:5" s="16" customFormat="1" ht="17.25" customHeight="1">
      <c r="A2" s="14" t="s">
        <v>468</v>
      </c>
      <c r="B2" s="15" t="s">
        <v>469</v>
      </c>
      <c r="C2" s="15" t="s">
        <v>470</v>
      </c>
    </row>
    <row r="3" spans="1:5" ht="24.95" customHeight="1">
      <c r="A3" s="2">
        <v>1</v>
      </c>
      <c r="B3" s="12" t="s">
        <v>324</v>
      </c>
      <c r="C3" s="4"/>
    </row>
    <row r="4" spans="1:5" ht="24.95" customHeight="1">
      <c r="A4" s="2">
        <v>2</v>
      </c>
      <c r="B4" s="12" t="s">
        <v>325</v>
      </c>
      <c r="C4" s="4"/>
    </row>
    <row r="5" spans="1:5" ht="24.95" customHeight="1">
      <c r="A5" s="2">
        <v>3</v>
      </c>
      <c r="B5" s="12" t="s">
        <v>326</v>
      </c>
      <c r="C5" s="4"/>
    </row>
    <row r="6" spans="1:5" ht="24.95" customHeight="1">
      <c r="A6" s="2">
        <v>4</v>
      </c>
      <c r="B6" s="12" t="s">
        <v>327</v>
      </c>
      <c r="C6" s="4"/>
    </row>
    <row r="7" spans="1:5" ht="24.95" customHeight="1">
      <c r="A7" s="2">
        <v>5</v>
      </c>
      <c r="B7" s="12" t="s">
        <v>328</v>
      </c>
      <c r="C7" s="4"/>
    </row>
    <row r="8" spans="1:5" ht="24.95" customHeight="1">
      <c r="A8" s="2">
        <v>6</v>
      </c>
      <c r="B8" s="12" t="s">
        <v>329</v>
      </c>
      <c r="C8" s="4"/>
    </row>
    <row r="9" spans="1:5" ht="24.95" customHeight="1">
      <c r="A9" s="2">
        <v>7</v>
      </c>
      <c r="B9" s="12" t="s">
        <v>330</v>
      </c>
      <c r="C9" s="4"/>
    </row>
    <row r="10" spans="1:5" ht="24.95" customHeight="1">
      <c r="A10" s="2">
        <v>8</v>
      </c>
      <c r="B10" s="12" t="s">
        <v>331</v>
      </c>
      <c r="C10" s="4"/>
    </row>
    <row r="11" spans="1:5" ht="24.95" customHeight="1">
      <c r="A11" s="2">
        <v>9</v>
      </c>
      <c r="B11" s="12" t="s">
        <v>332</v>
      </c>
      <c r="C11" s="4"/>
      <c r="E11" t="s">
        <v>447</v>
      </c>
    </row>
    <row r="12" spans="1:5" ht="24.95" customHeight="1">
      <c r="A12" s="2">
        <v>10</v>
      </c>
      <c r="B12" s="12" t="s">
        <v>333</v>
      </c>
      <c r="C12" s="4"/>
    </row>
    <row r="13" spans="1:5" ht="24.95" customHeight="1">
      <c r="A13" s="2">
        <v>11</v>
      </c>
      <c r="B13" s="12" t="s">
        <v>334</v>
      </c>
      <c r="C13" s="4"/>
    </row>
    <row r="14" spans="1:5" ht="24.95" customHeight="1">
      <c r="A14" s="2">
        <v>12</v>
      </c>
      <c r="B14" s="12" t="s">
        <v>335</v>
      </c>
      <c r="C14" s="4"/>
    </row>
    <row r="15" spans="1:5" ht="24.95" customHeight="1">
      <c r="A15" s="2">
        <v>13</v>
      </c>
      <c r="B15" s="12" t="s">
        <v>336</v>
      </c>
      <c r="C15" s="4"/>
    </row>
    <row r="16" spans="1:5" ht="24.95" customHeight="1">
      <c r="A16" s="2">
        <v>14</v>
      </c>
      <c r="B16" s="12" t="s">
        <v>337</v>
      </c>
      <c r="C16" s="4"/>
    </row>
    <row r="17" spans="1:3" ht="24.95" customHeight="1">
      <c r="A17" s="2">
        <v>15</v>
      </c>
      <c r="B17" s="12" t="s">
        <v>338</v>
      </c>
      <c r="C17" s="4"/>
    </row>
    <row r="18" spans="1:3" ht="24.95" customHeight="1">
      <c r="A18" s="2">
        <v>16</v>
      </c>
      <c r="B18" s="12" t="s">
        <v>339</v>
      </c>
      <c r="C18" s="4"/>
    </row>
    <row r="19" spans="1:3" ht="24.95" customHeight="1">
      <c r="A19" s="2">
        <v>17</v>
      </c>
      <c r="B19" s="12" t="s">
        <v>340</v>
      </c>
      <c r="C19" s="4"/>
    </row>
    <row r="20" spans="1:3" ht="24.95" customHeight="1">
      <c r="A20" s="2">
        <v>18</v>
      </c>
      <c r="B20" s="12" t="s">
        <v>341</v>
      </c>
      <c r="C20" s="4"/>
    </row>
    <row r="21" spans="1:3" ht="24.95" customHeight="1">
      <c r="A21" s="2">
        <v>19</v>
      </c>
      <c r="B21" s="12" t="s">
        <v>342</v>
      </c>
      <c r="C21" s="4"/>
    </row>
    <row r="22" spans="1:3" ht="24.95" customHeight="1">
      <c r="A22" s="2">
        <v>20</v>
      </c>
      <c r="B22" s="12" t="s">
        <v>343</v>
      </c>
      <c r="C22" s="4"/>
    </row>
    <row r="23" spans="1:3" ht="24.95" customHeight="1">
      <c r="A23" s="2">
        <v>21</v>
      </c>
      <c r="B23" s="12" t="s">
        <v>344</v>
      </c>
      <c r="C23" s="4"/>
    </row>
    <row r="24" spans="1:3" ht="24.95" customHeight="1">
      <c r="A24" s="2">
        <v>22</v>
      </c>
      <c r="B24" s="12" t="s">
        <v>345</v>
      </c>
      <c r="C24" s="4"/>
    </row>
    <row r="25" spans="1:3" ht="24.95" customHeight="1">
      <c r="A25" s="2">
        <v>23</v>
      </c>
      <c r="B25" s="12" t="s">
        <v>346</v>
      </c>
      <c r="C25" s="4"/>
    </row>
    <row r="26" spans="1:3" ht="24.95" customHeight="1">
      <c r="A26" s="2">
        <v>24</v>
      </c>
      <c r="B26" s="12" t="s">
        <v>347</v>
      </c>
      <c r="C26" s="4"/>
    </row>
    <row r="27" spans="1:3" ht="24.95" customHeight="1">
      <c r="A27" s="2">
        <v>25</v>
      </c>
      <c r="B27" s="12" t="s">
        <v>40</v>
      </c>
      <c r="C27" s="4"/>
    </row>
    <row r="28" spans="1:3" ht="24.95" customHeight="1">
      <c r="A28" s="2">
        <v>26</v>
      </c>
      <c r="B28" s="12" t="s">
        <v>348</v>
      </c>
      <c r="C28" s="4"/>
    </row>
    <row r="29" spans="1:3" ht="24.95" customHeight="1">
      <c r="A29" s="2">
        <v>27</v>
      </c>
      <c r="B29" s="12" t="s">
        <v>349</v>
      </c>
      <c r="C29" s="4"/>
    </row>
    <row r="30" spans="1:3" ht="24.95" customHeight="1"/>
    <row r="31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I10" sqref="I10"/>
    </sheetView>
  </sheetViews>
  <sheetFormatPr defaultRowHeight="15"/>
  <cols>
    <col min="1" max="1" width="6.5703125" style="5" bestFit="1" customWidth="1"/>
    <col min="2" max="2" width="40.42578125" customWidth="1"/>
    <col min="3" max="3" width="9.140625" style="5"/>
    <col min="4" max="4" width="10" customWidth="1"/>
  </cols>
  <sheetData>
    <row r="1" spans="1:3" ht="18" customHeight="1">
      <c r="A1" s="3"/>
      <c r="B1" s="6" t="s">
        <v>461</v>
      </c>
      <c r="C1" s="3"/>
    </row>
    <row r="2" spans="1:3">
      <c r="A2" s="3"/>
      <c r="B2" s="4"/>
      <c r="C2" s="3"/>
    </row>
    <row r="3" spans="1:3" s="8" customFormat="1">
      <c r="A3" s="7" t="s">
        <v>403</v>
      </c>
      <c r="B3" s="6" t="s">
        <v>401</v>
      </c>
      <c r="C3" s="7" t="s">
        <v>402</v>
      </c>
    </row>
    <row r="4" spans="1:3">
      <c r="A4" s="3">
        <v>1</v>
      </c>
      <c r="B4" s="4" t="s">
        <v>404</v>
      </c>
      <c r="C4" s="3" t="s">
        <v>409</v>
      </c>
    </row>
    <row r="5" spans="1:3">
      <c r="A5" s="3">
        <v>2</v>
      </c>
      <c r="B5" s="4" t="s">
        <v>405</v>
      </c>
      <c r="C5" s="3" t="s">
        <v>410</v>
      </c>
    </row>
    <row r="6" spans="1:3">
      <c r="A6" s="3">
        <v>3</v>
      </c>
      <c r="B6" s="4" t="s">
        <v>406</v>
      </c>
      <c r="C6" s="3" t="s">
        <v>411</v>
      </c>
    </row>
    <row r="7" spans="1:3">
      <c r="A7" s="3">
        <v>4</v>
      </c>
      <c r="B7" s="4" t="s">
        <v>407</v>
      </c>
      <c r="C7" s="3" t="s">
        <v>412</v>
      </c>
    </row>
    <row r="8" spans="1:3">
      <c r="A8" s="3">
        <v>5</v>
      </c>
      <c r="B8" s="4" t="s">
        <v>408</v>
      </c>
      <c r="C8" s="3" t="s">
        <v>413</v>
      </c>
    </row>
    <row r="11" spans="1:3">
      <c r="A11" s="3"/>
      <c r="B11" s="6" t="s">
        <v>462</v>
      </c>
      <c r="C11" s="3"/>
    </row>
    <row r="12" spans="1:3">
      <c r="A12" s="3"/>
      <c r="B12" s="4"/>
      <c r="C12" s="3"/>
    </row>
    <row r="13" spans="1:3" s="8" customFormat="1">
      <c r="A13" s="7" t="s">
        <v>403</v>
      </c>
      <c r="B13" s="6" t="s">
        <v>401</v>
      </c>
      <c r="C13" s="7" t="s">
        <v>402</v>
      </c>
    </row>
    <row r="14" spans="1:3">
      <c r="A14" s="3">
        <v>1</v>
      </c>
      <c r="B14" s="4" t="s">
        <v>414</v>
      </c>
      <c r="C14" s="3" t="s">
        <v>416</v>
      </c>
    </row>
    <row r="15" spans="1:3">
      <c r="A15" s="3">
        <v>2</v>
      </c>
      <c r="B15" s="4" t="s">
        <v>404</v>
      </c>
      <c r="C15" s="3" t="s">
        <v>409</v>
      </c>
    </row>
    <row r="16" spans="1:3">
      <c r="A16" s="3">
        <v>3</v>
      </c>
      <c r="B16" s="4" t="s">
        <v>415</v>
      </c>
      <c r="C16" s="3" t="s">
        <v>416</v>
      </c>
    </row>
    <row r="17" spans="1:4">
      <c r="A17" s="3">
        <v>4</v>
      </c>
      <c r="B17" s="4" t="s">
        <v>408</v>
      </c>
      <c r="C17" s="3" t="s">
        <v>413</v>
      </c>
    </row>
    <row r="18" spans="1:4">
      <c r="A18" s="3">
        <v>5</v>
      </c>
      <c r="B18" s="4" t="s">
        <v>407</v>
      </c>
      <c r="C18" s="3" t="s">
        <v>417</v>
      </c>
    </row>
    <row r="21" spans="1:4">
      <c r="A21" s="3"/>
      <c r="B21" s="6" t="s">
        <v>463</v>
      </c>
      <c r="C21" s="3"/>
    </row>
    <row r="22" spans="1:4">
      <c r="A22" s="3"/>
      <c r="B22" s="4"/>
      <c r="C22" s="3"/>
    </row>
    <row r="23" spans="1:4" s="8" customFormat="1">
      <c r="A23" s="7" t="s">
        <v>403</v>
      </c>
      <c r="B23" s="6" t="s">
        <v>401</v>
      </c>
      <c r="C23" s="7" t="s">
        <v>402</v>
      </c>
    </row>
    <row r="24" spans="1:4">
      <c r="A24" s="3">
        <v>1</v>
      </c>
      <c r="B24" s="4" t="s">
        <v>418</v>
      </c>
      <c r="C24" s="3" t="s">
        <v>411</v>
      </c>
    </row>
    <row r="25" spans="1:4">
      <c r="A25" s="3">
        <v>2</v>
      </c>
      <c r="B25" s="4" t="s">
        <v>419</v>
      </c>
      <c r="C25" s="3" t="s">
        <v>422</v>
      </c>
    </row>
    <row r="26" spans="1:4">
      <c r="A26" s="3">
        <v>3</v>
      </c>
      <c r="B26" s="4" t="s">
        <v>405</v>
      </c>
      <c r="C26" s="3" t="s">
        <v>410</v>
      </c>
    </row>
    <row r="27" spans="1:4">
      <c r="A27" s="3">
        <v>4</v>
      </c>
      <c r="B27" s="4" t="s">
        <v>420</v>
      </c>
      <c r="C27" s="3" t="s">
        <v>423</v>
      </c>
    </row>
    <row r="28" spans="1:4">
      <c r="A28" s="3">
        <v>5</v>
      </c>
      <c r="B28" s="4" t="s">
        <v>421</v>
      </c>
      <c r="C28" s="3" t="s">
        <v>424</v>
      </c>
    </row>
    <row r="31" spans="1:4">
      <c r="A31" s="3"/>
      <c r="B31" s="6" t="s">
        <v>464</v>
      </c>
      <c r="C31" s="3"/>
      <c r="D31" s="4"/>
    </row>
    <row r="32" spans="1:4">
      <c r="A32" s="3"/>
      <c r="B32" s="4"/>
      <c r="C32" s="3"/>
      <c r="D32" s="4"/>
    </row>
    <row r="33" spans="1:4" s="8" customFormat="1">
      <c r="A33" s="7" t="s">
        <v>403</v>
      </c>
      <c r="B33" s="6" t="s">
        <v>401</v>
      </c>
      <c r="C33" s="7" t="s">
        <v>402</v>
      </c>
      <c r="D33" s="6"/>
    </row>
    <row r="34" spans="1:4">
      <c r="A34" s="3">
        <v>1</v>
      </c>
      <c r="B34" s="4" t="s">
        <v>421</v>
      </c>
      <c r="C34" s="3" t="s">
        <v>424</v>
      </c>
      <c r="D34" s="4"/>
    </row>
    <row r="35" spans="1:4">
      <c r="A35" s="3">
        <v>2</v>
      </c>
      <c r="B35" s="4" t="s">
        <v>425</v>
      </c>
      <c r="C35" s="3" t="s">
        <v>416</v>
      </c>
      <c r="D35" s="4"/>
    </row>
    <row r="36" spans="1:4">
      <c r="A36" s="3">
        <v>3</v>
      </c>
      <c r="B36" s="4" t="s">
        <v>419</v>
      </c>
      <c r="C36" s="3" t="s">
        <v>422</v>
      </c>
      <c r="D36" s="4"/>
    </row>
    <row r="37" spans="1:4">
      <c r="A37" s="3">
        <v>4</v>
      </c>
      <c r="B37" s="4" t="s">
        <v>426</v>
      </c>
      <c r="C37" s="3" t="s">
        <v>422</v>
      </c>
      <c r="D37" s="4"/>
    </row>
    <row r="38" spans="1:4">
      <c r="A38" s="3">
        <v>5</v>
      </c>
      <c r="B38" s="4" t="s">
        <v>427</v>
      </c>
      <c r="C38" s="3" t="s">
        <v>428</v>
      </c>
      <c r="D38" s="4" t="s">
        <v>429</v>
      </c>
    </row>
    <row r="39" spans="1:4">
      <c r="A39" s="3">
        <v>6</v>
      </c>
      <c r="B39" s="4" t="s">
        <v>420</v>
      </c>
      <c r="C39" s="3" t="s">
        <v>423</v>
      </c>
      <c r="D39" s="4"/>
    </row>
    <row r="42" spans="1:4">
      <c r="A42" s="3"/>
      <c r="B42" s="6" t="s">
        <v>465</v>
      </c>
      <c r="C42" s="3"/>
      <c r="D42" s="4"/>
    </row>
    <row r="43" spans="1:4">
      <c r="A43" s="3"/>
      <c r="B43" s="4"/>
      <c r="C43" s="3"/>
      <c r="D43" s="4"/>
    </row>
    <row r="44" spans="1:4" s="8" customFormat="1">
      <c r="A44" s="7" t="s">
        <v>403</v>
      </c>
      <c r="B44" s="6" t="s">
        <v>401</v>
      </c>
      <c r="C44" s="7" t="s">
        <v>402</v>
      </c>
      <c r="D44" s="6"/>
    </row>
    <row r="45" spans="1:4">
      <c r="A45" s="3">
        <v>1</v>
      </c>
      <c r="B45" s="4" t="s">
        <v>430</v>
      </c>
      <c r="C45" s="3" t="s">
        <v>423</v>
      </c>
      <c r="D45" s="4"/>
    </row>
    <row r="46" spans="1:4">
      <c r="A46" s="3">
        <v>2</v>
      </c>
      <c r="B46" s="4" t="s">
        <v>431</v>
      </c>
      <c r="C46" s="3" t="s">
        <v>409</v>
      </c>
      <c r="D46" s="4"/>
    </row>
    <row r="47" spans="1:4">
      <c r="A47" s="3">
        <v>3</v>
      </c>
      <c r="B47" s="4" t="s">
        <v>432</v>
      </c>
      <c r="C47" s="3" t="s">
        <v>417</v>
      </c>
      <c r="D47" s="4"/>
    </row>
    <row r="48" spans="1:4">
      <c r="A48" s="3">
        <v>4</v>
      </c>
      <c r="B48" s="4" t="s">
        <v>433</v>
      </c>
      <c r="C48" s="3" t="s">
        <v>434</v>
      </c>
      <c r="D48" s="4"/>
    </row>
    <row r="49" spans="1:11">
      <c r="A49" s="3">
        <v>5</v>
      </c>
      <c r="B49" s="4" t="s">
        <v>435</v>
      </c>
      <c r="C49" s="3" t="s">
        <v>411</v>
      </c>
      <c r="D49" s="4" t="s">
        <v>436</v>
      </c>
    </row>
    <row r="50" spans="1:11">
      <c r="A50" s="3">
        <v>6</v>
      </c>
      <c r="B50" s="4" t="s">
        <v>437</v>
      </c>
      <c r="C50" s="3" t="s">
        <v>416</v>
      </c>
      <c r="D50" s="4" t="s">
        <v>438</v>
      </c>
    </row>
    <row r="51" spans="1:11">
      <c r="A51" s="3">
        <v>7</v>
      </c>
      <c r="B51" s="4" t="s">
        <v>439</v>
      </c>
      <c r="C51" s="3" t="s">
        <v>428</v>
      </c>
      <c r="D51" s="4" t="s">
        <v>429</v>
      </c>
    </row>
    <row r="54" spans="1:11">
      <c r="A54" s="3"/>
      <c r="B54" s="6" t="s">
        <v>466</v>
      </c>
      <c r="C54" s="3"/>
    </row>
    <row r="55" spans="1:11">
      <c r="A55" s="3"/>
      <c r="B55" s="4"/>
      <c r="C55" s="3"/>
      <c r="K55" t="s">
        <v>447</v>
      </c>
    </row>
    <row r="56" spans="1:11" s="8" customFormat="1">
      <c r="A56" s="7" t="s">
        <v>403</v>
      </c>
      <c r="B56" s="6" t="s">
        <v>401</v>
      </c>
      <c r="C56" s="7" t="s">
        <v>402</v>
      </c>
    </row>
    <row r="57" spans="1:11">
      <c r="A57" s="3">
        <v>1</v>
      </c>
      <c r="B57" s="4" t="s">
        <v>440</v>
      </c>
      <c r="C57" s="3" t="s">
        <v>445</v>
      </c>
    </row>
    <row r="58" spans="1:11">
      <c r="A58" s="3">
        <v>2</v>
      </c>
      <c r="B58" s="4" t="s">
        <v>441</v>
      </c>
      <c r="C58" s="3" t="s">
        <v>424</v>
      </c>
    </row>
    <row r="59" spans="1:11">
      <c r="A59" s="3">
        <v>3</v>
      </c>
      <c r="B59" s="4" t="s">
        <v>442</v>
      </c>
      <c r="C59" s="3" t="s">
        <v>409</v>
      </c>
    </row>
    <row r="60" spans="1:11">
      <c r="A60" s="3">
        <v>4</v>
      </c>
      <c r="B60" s="4" t="s">
        <v>443</v>
      </c>
      <c r="C60" s="3" t="s">
        <v>446</v>
      </c>
    </row>
    <row r="61" spans="1:11">
      <c r="A61" s="3">
        <v>5</v>
      </c>
      <c r="B61" s="4" t="s">
        <v>444</v>
      </c>
      <c r="C61" s="3" t="s">
        <v>434</v>
      </c>
    </row>
    <row r="64" spans="1:11">
      <c r="A64" s="3"/>
      <c r="B64" s="6" t="s">
        <v>467</v>
      </c>
      <c r="C64" s="3"/>
    </row>
    <row r="65" spans="1:3">
      <c r="A65" s="3"/>
      <c r="B65" s="4"/>
      <c r="C65" s="3"/>
    </row>
    <row r="66" spans="1:3" s="8" customFormat="1">
      <c r="A66" s="7" t="s">
        <v>403</v>
      </c>
      <c r="B66" s="6" t="s">
        <v>401</v>
      </c>
      <c r="C66" s="7" t="s">
        <v>402</v>
      </c>
    </row>
    <row r="67" spans="1:3">
      <c r="A67" s="3">
        <v>1</v>
      </c>
      <c r="B67" s="4" t="s">
        <v>448</v>
      </c>
      <c r="C67" s="3" t="s">
        <v>452</v>
      </c>
    </row>
    <row r="68" spans="1:3">
      <c r="A68" s="3">
        <v>2</v>
      </c>
      <c r="B68" s="4" t="s">
        <v>449</v>
      </c>
      <c r="C68" s="3" t="s">
        <v>445</v>
      </c>
    </row>
    <row r="69" spans="1:3">
      <c r="A69" s="3">
        <v>3</v>
      </c>
      <c r="B69" s="4" t="s">
        <v>450</v>
      </c>
      <c r="C69" s="3" t="s">
        <v>424</v>
      </c>
    </row>
    <row r="70" spans="1:3">
      <c r="A70" s="3">
        <v>4</v>
      </c>
      <c r="B70" s="4" t="s">
        <v>451</v>
      </c>
      <c r="C70" s="3" t="s">
        <v>409</v>
      </c>
    </row>
    <row r="71" spans="1:3">
      <c r="A71" s="3">
        <v>5</v>
      </c>
      <c r="B71" s="4" t="s">
        <v>443</v>
      </c>
      <c r="C71" s="3" t="s">
        <v>446</v>
      </c>
    </row>
  </sheetData>
  <pageMargins left="0.7" right="0.7" top="0.5" bottom="0.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L67" sqref="L67"/>
    </sheetView>
  </sheetViews>
  <sheetFormatPr defaultRowHeight="15"/>
  <cols>
    <col min="1" max="1" width="5.42578125" style="5" bestFit="1" customWidth="1"/>
    <col min="2" max="2" width="25.85546875" style="35" bestFit="1" customWidth="1"/>
    <col min="3" max="3" width="14.140625" bestFit="1" customWidth="1"/>
    <col min="4" max="4" width="20.7109375" style="5" bestFit="1" customWidth="1"/>
    <col min="5" max="5" width="33.85546875" customWidth="1"/>
  </cols>
  <sheetData>
    <row r="1" spans="1:5" ht="21">
      <c r="A1" s="202" t="s">
        <v>603</v>
      </c>
      <c r="B1" s="202"/>
      <c r="C1" s="202"/>
      <c r="D1" s="202"/>
      <c r="E1" s="202"/>
    </row>
    <row r="2" spans="1:5" s="39" customFormat="1">
      <c r="A2" s="42" t="s">
        <v>655</v>
      </c>
      <c r="B2" s="40" t="s">
        <v>469</v>
      </c>
      <c r="C2" s="13" t="s">
        <v>602</v>
      </c>
      <c r="D2" s="13" t="s">
        <v>468</v>
      </c>
      <c r="E2" s="13" t="s">
        <v>600</v>
      </c>
    </row>
    <row r="3" spans="1:5" ht="24.95" customHeight="1">
      <c r="A3" s="3">
        <v>1</v>
      </c>
      <c r="B3" s="34" t="s">
        <v>45</v>
      </c>
      <c r="C3" s="37" t="s">
        <v>604</v>
      </c>
      <c r="D3" s="3" t="s">
        <v>616</v>
      </c>
      <c r="E3" s="4"/>
    </row>
    <row r="4" spans="1:5" ht="24.95" customHeight="1">
      <c r="A4" s="3">
        <v>2</v>
      </c>
      <c r="B4" s="34" t="s">
        <v>51</v>
      </c>
      <c r="C4" s="37" t="s">
        <v>605</v>
      </c>
      <c r="D4" s="3" t="s">
        <v>617</v>
      </c>
      <c r="E4" s="4"/>
    </row>
    <row r="5" spans="1:5" ht="24.95" customHeight="1">
      <c r="A5" s="3">
        <v>3</v>
      </c>
      <c r="B5" s="34" t="s">
        <v>52</v>
      </c>
      <c r="C5" s="37" t="s">
        <v>606</v>
      </c>
      <c r="D5" s="3" t="s">
        <v>618</v>
      </c>
      <c r="E5" s="4"/>
    </row>
    <row r="6" spans="1:5" ht="24.95" customHeight="1">
      <c r="A6" s="3">
        <v>4</v>
      </c>
      <c r="B6" s="34" t="s">
        <v>54</v>
      </c>
      <c r="C6" s="38" t="s">
        <v>607</v>
      </c>
      <c r="D6" s="3" t="s">
        <v>619</v>
      </c>
      <c r="E6" s="4"/>
    </row>
    <row r="7" spans="1:5" ht="24.95" customHeight="1">
      <c r="A7" s="3">
        <v>5</v>
      </c>
      <c r="B7" s="34" t="s">
        <v>58</v>
      </c>
      <c r="C7" s="38" t="s">
        <v>608</v>
      </c>
      <c r="D7" s="3" t="s">
        <v>620</v>
      </c>
      <c r="E7" s="4"/>
    </row>
    <row r="8" spans="1:5" ht="24.95" customHeight="1">
      <c r="A8" s="3">
        <v>6</v>
      </c>
      <c r="B8" s="34" t="s">
        <v>67</v>
      </c>
      <c r="C8" s="38" t="s">
        <v>609</v>
      </c>
      <c r="D8" s="3" t="s">
        <v>621</v>
      </c>
      <c r="E8" s="4"/>
    </row>
    <row r="9" spans="1:5" ht="24.95" customHeight="1">
      <c r="A9" s="3">
        <v>7</v>
      </c>
      <c r="B9" s="34" t="s">
        <v>70</v>
      </c>
      <c r="C9" s="38" t="s">
        <v>610</v>
      </c>
      <c r="D9" s="3" t="s">
        <v>622</v>
      </c>
      <c r="E9" s="4"/>
    </row>
    <row r="10" spans="1:5" ht="24.95" customHeight="1">
      <c r="A10" s="3">
        <v>8</v>
      </c>
      <c r="B10" s="34" t="s">
        <v>71</v>
      </c>
      <c r="C10" s="38" t="s">
        <v>611</v>
      </c>
      <c r="D10" s="3" t="s">
        <v>623</v>
      </c>
      <c r="E10" s="4"/>
    </row>
    <row r="11" spans="1:5" ht="24.95" customHeight="1">
      <c r="A11" s="3">
        <v>9</v>
      </c>
      <c r="B11" s="34" t="s">
        <v>73</v>
      </c>
      <c r="C11" s="38" t="s">
        <v>612</v>
      </c>
      <c r="D11" s="3" t="s">
        <v>624</v>
      </c>
      <c r="E11" s="4"/>
    </row>
    <row r="12" spans="1:5" ht="24.95" customHeight="1">
      <c r="A12" s="3">
        <v>10</v>
      </c>
      <c r="B12" s="34" t="s">
        <v>74</v>
      </c>
      <c r="C12" s="38" t="s">
        <v>613</v>
      </c>
      <c r="D12" s="3" t="s">
        <v>625</v>
      </c>
      <c r="E12" s="4"/>
    </row>
    <row r="13" spans="1:5" ht="24.95" customHeight="1">
      <c r="A13" s="3">
        <v>11</v>
      </c>
      <c r="B13" s="34" t="s">
        <v>75</v>
      </c>
      <c r="C13" s="38" t="s">
        <v>614</v>
      </c>
      <c r="D13" s="3" t="s">
        <v>626</v>
      </c>
      <c r="E13" s="4"/>
    </row>
    <row r="14" spans="1:5" ht="24.95" customHeight="1">
      <c r="A14" s="3">
        <v>12</v>
      </c>
      <c r="B14" s="34" t="s">
        <v>61</v>
      </c>
      <c r="C14" s="38" t="s">
        <v>615</v>
      </c>
      <c r="D14" s="3" t="s">
        <v>627</v>
      </c>
      <c r="E14" s="4"/>
    </row>
    <row r="17" spans="1:5" ht="21">
      <c r="A17" s="196" t="s">
        <v>628</v>
      </c>
      <c r="B17" s="196"/>
      <c r="C17" s="196"/>
      <c r="D17" s="196"/>
      <c r="E17" s="196"/>
    </row>
    <row r="18" spans="1:5" ht="24.95" customHeight="1">
      <c r="A18" s="3">
        <v>1</v>
      </c>
      <c r="B18" s="34" t="s">
        <v>297</v>
      </c>
      <c r="C18" s="38" t="s">
        <v>630</v>
      </c>
      <c r="D18" s="3" t="s">
        <v>635</v>
      </c>
      <c r="E18" s="4"/>
    </row>
    <row r="19" spans="1:5" ht="24.95" customHeight="1">
      <c r="A19" s="3">
        <v>2</v>
      </c>
      <c r="B19" s="34" t="s">
        <v>314</v>
      </c>
      <c r="C19" s="38" t="s">
        <v>631</v>
      </c>
      <c r="D19" s="3" t="s">
        <v>636</v>
      </c>
      <c r="E19" s="4"/>
    </row>
    <row r="20" spans="1:5" ht="24.95" customHeight="1">
      <c r="A20" s="3">
        <v>3</v>
      </c>
      <c r="B20" s="34" t="s">
        <v>322</v>
      </c>
      <c r="C20" s="38" t="s">
        <v>632</v>
      </c>
      <c r="D20" s="3" t="s">
        <v>637</v>
      </c>
      <c r="E20" s="4"/>
    </row>
    <row r="21" spans="1:5" ht="24.95" customHeight="1">
      <c r="A21" s="3">
        <v>4</v>
      </c>
      <c r="B21" s="34" t="s">
        <v>321</v>
      </c>
      <c r="C21" s="38" t="s">
        <v>633</v>
      </c>
      <c r="D21" s="3" t="s">
        <v>638</v>
      </c>
      <c r="E21" s="4"/>
    </row>
    <row r="22" spans="1:5" ht="24.95" customHeight="1">
      <c r="A22" s="3">
        <v>5</v>
      </c>
      <c r="B22" s="34" t="s">
        <v>629</v>
      </c>
      <c r="C22" s="38" t="s">
        <v>634</v>
      </c>
      <c r="D22" s="3" t="s">
        <v>639</v>
      </c>
      <c r="E22" s="4"/>
    </row>
    <row r="25" spans="1:5" ht="21">
      <c r="A25" s="196" t="s">
        <v>640</v>
      </c>
      <c r="B25" s="196"/>
      <c r="C25" s="196"/>
      <c r="D25" s="196"/>
      <c r="E25" s="196"/>
    </row>
    <row r="26" spans="1:5" ht="24.95" customHeight="1">
      <c r="A26" s="3">
        <v>1</v>
      </c>
      <c r="B26" s="34" t="s">
        <v>191</v>
      </c>
      <c r="C26" s="38" t="s">
        <v>641</v>
      </c>
      <c r="D26" s="3" t="s">
        <v>648</v>
      </c>
      <c r="E26" s="4"/>
    </row>
    <row r="27" spans="1:5" ht="24.95" customHeight="1">
      <c r="A27" s="3">
        <v>2</v>
      </c>
      <c r="B27" s="34" t="s">
        <v>194</v>
      </c>
      <c r="C27" s="38" t="s">
        <v>642</v>
      </c>
      <c r="D27" s="3" t="s">
        <v>649</v>
      </c>
      <c r="E27" s="4"/>
    </row>
    <row r="28" spans="1:5" ht="24.95" customHeight="1">
      <c r="A28" s="3">
        <v>3</v>
      </c>
      <c r="B28" s="34" t="s">
        <v>202</v>
      </c>
      <c r="C28" s="38" t="s">
        <v>643</v>
      </c>
      <c r="D28" s="3" t="s">
        <v>650</v>
      </c>
      <c r="E28" s="4"/>
    </row>
    <row r="29" spans="1:5" ht="24.95" customHeight="1">
      <c r="A29" s="3">
        <v>4</v>
      </c>
      <c r="B29" s="34" t="s">
        <v>203</v>
      </c>
      <c r="C29" s="38" t="s">
        <v>644</v>
      </c>
      <c r="D29" s="3" t="s">
        <v>651</v>
      </c>
      <c r="E29" s="4"/>
    </row>
    <row r="30" spans="1:5" ht="24.95" customHeight="1">
      <c r="A30" s="3">
        <v>5</v>
      </c>
      <c r="B30" s="34" t="s">
        <v>206</v>
      </c>
      <c r="C30" s="38" t="s">
        <v>645</v>
      </c>
      <c r="D30" s="3" t="s">
        <v>652</v>
      </c>
      <c r="E30" s="4"/>
    </row>
    <row r="31" spans="1:5" ht="24.95" customHeight="1">
      <c r="A31" s="3">
        <v>6</v>
      </c>
      <c r="B31" s="34" t="s">
        <v>396</v>
      </c>
      <c r="C31" s="38" t="s">
        <v>646</v>
      </c>
      <c r="D31" s="3" t="s">
        <v>653</v>
      </c>
      <c r="E31" s="4"/>
    </row>
    <row r="32" spans="1:5" ht="24.95" customHeight="1">
      <c r="A32" s="3">
        <v>7</v>
      </c>
      <c r="B32" s="34" t="s">
        <v>208</v>
      </c>
      <c r="C32" s="38" t="s">
        <v>647</v>
      </c>
      <c r="D32" s="3" t="s">
        <v>654</v>
      </c>
      <c r="E32" s="4"/>
    </row>
    <row r="34" spans="1:5" ht="21">
      <c r="A34" s="196" t="s">
        <v>601</v>
      </c>
      <c r="B34" s="196"/>
      <c r="C34" s="196"/>
      <c r="D34" s="196"/>
      <c r="E34" s="196"/>
    </row>
    <row r="35" spans="1:5" ht="24.95" customHeight="1">
      <c r="A35" s="2">
        <v>1</v>
      </c>
      <c r="B35" s="41" t="s">
        <v>296</v>
      </c>
      <c r="C35" s="38" t="s">
        <v>657</v>
      </c>
      <c r="D35" s="3" t="s">
        <v>656</v>
      </c>
      <c r="E35" s="4"/>
    </row>
    <row r="36" spans="1:5" ht="24.95" customHeight="1">
      <c r="A36" s="2">
        <v>2</v>
      </c>
      <c r="B36" s="41" t="s">
        <v>297</v>
      </c>
      <c r="C36" s="38" t="s">
        <v>630</v>
      </c>
      <c r="D36" s="3" t="s">
        <v>635</v>
      </c>
      <c r="E36" s="4"/>
    </row>
    <row r="37" spans="1:5" ht="24.95" customHeight="1">
      <c r="A37" s="2">
        <v>3</v>
      </c>
      <c r="B37" s="41" t="s">
        <v>298</v>
      </c>
      <c r="C37" s="38" t="s">
        <v>658</v>
      </c>
      <c r="D37" s="3" t="s">
        <v>681</v>
      </c>
      <c r="E37" s="4"/>
    </row>
    <row r="38" spans="1:5" ht="24.95" customHeight="1">
      <c r="A38" s="2">
        <v>4</v>
      </c>
      <c r="B38" s="41" t="s">
        <v>299</v>
      </c>
      <c r="C38" s="38" t="s">
        <v>659</v>
      </c>
      <c r="D38" s="3" t="s">
        <v>682</v>
      </c>
      <c r="E38" s="4"/>
    </row>
    <row r="39" spans="1:5" ht="24.95" customHeight="1">
      <c r="A39" s="2">
        <v>5</v>
      </c>
      <c r="B39" s="41" t="s">
        <v>300</v>
      </c>
      <c r="C39" s="38" t="s">
        <v>660</v>
      </c>
      <c r="D39" s="3" t="s">
        <v>683</v>
      </c>
      <c r="E39" s="4"/>
    </row>
    <row r="40" spans="1:5" ht="24.95" customHeight="1">
      <c r="A40" s="2">
        <v>6</v>
      </c>
      <c r="B40" s="41" t="s">
        <v>301</v>
      </c>
      <c r="C40" s="38" t="s">
        <v>661</v>
      </c>
      <c r="D40" s="3" t="s">
        <v>684</v>
      </c>
      <c r="E40" s="4"/>
    </row>
    <row r="41" spans="1:5" ht="24.95" customHeight="1">
      <c r="A41" s="2">
        <v>7</v>
      </c>
      <c r="B41" s="41" t="s">
        <v>122</v>
      </c>
      <c r="C41" s="38" t="s">
        <v>662</v>
      </c>
      <c r="D41" s="3" t="s">
        <v>685</v>
      </c>
      <c r="E41" s="4"/>
    </row>
    <row r="42" spans="1:5" ht="24.95" customHeight="1">
      <c r="A42" s="2">
        <v>8</v>
      </c>
      <c r="B42" s="41" t="s">
        <v>302</v>
      </c>
      <c r="C42" s="38" t="s">
        <v>663</v>
      </c>
      <c r="D42" s="3" t="s">
        <v>686</v>
      </c>
      <c r="E42" s="4"/>
    </row>
    <row r="43" spans="1:5" ht="24.95" customHeight="1">
      <c r="A43" s="2">
        <v>9</v>
      </c>
      <c r="B43" s="41" t="s">
        <v>303</v>
      </c>
      <c r="C43" s="38" t="s">
        <v>664</v>
      </c>
      <c r="D43" s="3" t="s">
        <v>687</v>
      </c>
      <c r="E43" s="4"/>
    </row>
    <row r="44" spans="1:5" ht="24.95" customHeight="1">
      <c r="A44" s="2">
        <v>10</v>
      </c>
      <c r="B44" s="41" t="s">
        <v>304</v>
      </c>
      <c r="C44" s="38" t="s">
        <v>665</v>
      </c>
      <c r="D44" s="3" t="s">
        <v>688</v>
      </c>
      <c r="E44" s="4"/>
    </row>
    <row r="45" spans="1:5" ht="24.95" customHeight="1">
      <c r="A45" s="2">
        <v>11</v>
      </c>
      <c r="B45" s="41" t="s">
        <v>305</v>
      </c>
      <c r="C45" s="38" t="s">
        <v>666</v>
      </c>
      <c r="D45" s="3" t="s">
        <v>689</v>
      </c>
      <c r="E45" s="4"/>
    </row>
    <row r="46" spans="1:5" ht="24.95" customHeight="1">
      <c r="A46" s="2">
        <v>12</v>
      </c>
      <c r="B46" s="41" t="s">
        <v>306</v>
      </c>
      <c r="C46" s="38" t="s">
        <v>667</v>
      </c>
      <c r="D46" s="3" t="s">
        <v>690</v>
      </c>
      <c r="E46" s="4"/>
    </row>
    <row r="47" spans="1:5" ht="24.95" customHeight="1">
      <c r="A47" s="2">
        <v>13</v>
      </c>
      <c r="B47" s="41" t="s">
        <v>307</v>
      </c>
      <c r="C47" s="38" t="s">
        <v>668</v>
      </c>
      <c r="D47" s="3" t="s">
        <v>691</v>
      </c>
      <c r="E47" s="4"/>
    </row>
    <row r="48" spans="1:5" ht="24.95" customHeight="1">
      <c r="A48" s="2">
        <v>14</v>
      </c>
      <c r="B48" s="41" t="s">
        <v>308</v>
      </c>
      <c r="C48" s="38" t="s">
        <v>669</v>
      </c>
      <c r="D48" s="3" t="s">
        <v>692</v>
      </c>
      <c r="E48" s="4"/>
    </row>
    <row r="49" spans="1:5" ht="24.95" customHeight="1">
      <c r="A49" s="2">
        <v>15</v>
      </c>
      <c r="B49" s="41" t="s">
        <v>309</v>
      </c>
      <c r="C49" s="38" t="s">
        <v>670</v>
      </c>
      <c r="D49" s="3" t="s">
        <v>693</v>
      </c>
      <c r="E49" s="4"/>
    </row>
    <row r="50" spans="1:5" ht="24.95" customHeight="1">
      <c r="A50" s="2">
        <v>16</v>
      </c>
      <c r="B50" s="41" t="s">
        <v>310</v>
      </c>
      <c r="C50" s="38" t="s">
        <v>671</v>
      </c>
      <c r="D50" s="3" t="s">
        <v>694</v>
      </c>
      <c r="E50" s="4"/>
    </row>
    <row r="51" spans="1:5" ht="24.95" customHeight="1">
      <c r="A51" s="2">
        <v>17</v>
      </c>
      <c r="B51" s="41" t="s">
        <v>311</v>
      </c>
      <c r="C51" s="38" t="s">
        <v>672</v>
      </c>
      <c r="D51" s="3" t="s">
        <v>695</v>
      </c>
      <c r="E51" s="4"/>
    </row>
    <row r="52" spans="1:5" ht="24.95" customHeight="1">
      <c r="A52" s="2">
        <v>18</v>
      </c>
      <c r="B52" s="41" t="s">
        <v>312</v>
      </c>
      <c r="C52" s="38" t="s">
        <v>673</v>
      </c>
      <c r="D52" s="3" t="s">
        <v>696</v>
      </c>
      <c r="E52" s="4"/>
    </row>
    <row r="53" spans="1:5" ht="24.95" customHeight="1">
      <c r="A53" s="2">
        <v>19</v>
      </c>
      <c r="B53" s="41" t="s">
        <v>313</v>
      </c>
      <c r="C53" s="38" t="s">
        <v>674</v>
      </c>
      <c r="D53" s="3" t="s">
        <v>697</v>
      </c>
      <c r="E53" s="4"/>
    </row>
    <row r="54" spans="1:5" ht="24.95" customHeight="1">
      <c r="A54" s="2">
        <v>20</v>
      </c>
      <c r="B54" s="41" t="s">
        <v>314</v>
      </c>
      <c r="C54" s="38" t="s">
        <v>631</v>
      </c>
      <c r="D54" s="3" t="s">
        <v>636</v>
      </c>
      <c r="E54" s="4"/>
    </row>
    <row r="55" spans="1:5" ht="24.95" customHeight="1">
      <c r="A55" s="2">
        <v>21</v>
      </c>
      <c r="B55" s="41" t="s">
        <v>315</v>
      </c>
      <c r="C55" s="38" t="s">
        <v>675</v>
      </c>
      <c r="D55" s="3" t="s">
        <v>698</v>
      </c>
      <c r="E55" s="4"/>
    </row>
    <row r="56" spans="1:5" ht="24.95" customHeight="1">
      <c r="A56" s="2">
        <v>22</v>
      </c>
      <c r="B56" s="41" t="s">
        <v>316</v>
      </c>
      <c r="C56" s="38" t="s">
        <v>676</v>
      </c>
      <c r="D56" s="3" t="s">
        <v>699</v>
      </c>
      <c r="E56" s="4"/>
    </row>
    <row r="57" spans="1:5" ht="24.95" customHeight="1">
      <c r="A57" s="2">
        <v>23</v>
      </c>
      <c r="B57" s="41" t="s">
        <v>317</v>
      </c>
      <c r="C57" s="38" t="s">
        <v>677</v>
      </c>
      <c r="D57" s="3" t="s">
        <v>700</v>
      </c>
      <c r="E57" s="4"/>
    </row>
    <row r="58" spans="1:5" ht="24.95" customHeight="1">
      <c r="A58" s="2">
        <v>24</v>
      </c>
      <c r="B58" s="41" t="s">
        <v>322</v>
      </c>
      <c r="C58" s="38" t="s">
        <v>632</v>
      </c>
      <c r="D58" s="3" t="s">
        <v>637</v>
      </c>
      <c r="E58" s="4"/>
    </row>
    <row r="59" spans="1:5" ht="24.95" customHeight="1">
      <c r="A59" s="2">
        <v>25</v>
      </c>
      <c r="B59" s="41" t="s">
        <v>318</v>
      </c>
      <c r="C59" s="38" t="s">
        <v>678</v>
      </c>
      <c r="D59" s="3" t="s">
        <v>701</v>
      </c>
      <c r="E59" s="4"/>
    </row>
    <row r="60" spans="1:5" ht="24.95" customHeight="1">
      <c r="A60" s="2">
        <v>26</v>
      </c>
      <c r="B60" s="41" t="s">
        <v>323</v>
      </c>
      <c r="C60" s="38" t="s">
        <v>634</v>
      </c>
      <c r="D60" s="3" t="s">
        <v>639</v>
      </c>
      <c r="E60" s="4"/>
    </row>
    <row r="61" spans="1:5" ht="24.95" customHeight="1">
      <c r="A61" s="2">
        <v>27</v>
      </c>
      <c r="B61" s="41" t="s">
        <v>319</v>
      </c>
      <c r="C61" s="38" t="s">
        <v>679</v>
      </c>
      <c r="D61" s="3" t="s">
        <v>702</v>
      </c>
      <c r="E61" s="4"/>
    </row>
    <row r="62" spans="1:5" ht="24.95" customHeight="1">
      <c r="A62" s="2">
        <v>28</v>
      </c>
      <c r="B62" s="41" t="s">
        <v>320</v>
      </c>
      <c r="C62" s="38" t="s">
        <v>680</v>
      </c>
      <c r="D62" s="3" t="s">
        <v>703</v>
      </c>
      <c r="E62" s="4"/>
    </row>
    <row r="63" spans="1:5" ht="24.95" customHeight="1">
      <c r="A63" s="2">
        <v>29</v>
      </c>
      <c r="B63" s="41" t="s">
        <v>321</v>
      </c>
      <c r="C63" s="38" t="s">
        <v>633</v>
      </c>
      <c r="D63" s="3" t="s">
        <v>638</v>
      </c>
      <c r="E63" s="4"/>
    </row>
    <row r="64" spans="1:5" ht="47.25" customHeight="1"/>
    <row r="65" spans="1:5" ht="21">
      <c r="A65" s="196" t="s">
        <v>704</v>
      </c>
      <c r="B65" s="196"/>
      <c r="C65" s="196"/>
      <c r="D65" s="196"/>
      <c r="E65" s="196"/>
    </row>
    <row r="66" spans="1:5" ht="30" customHeight="1">
      <c r="A66" s="2">
        <v>1</v>
      </c>
      <c r="B66" s="41" t="s">
        <v>379</v>
      </c>
      <c r="C66" s="43" t="s">
        <v>705</v>
      </c>
      <c r="D66" s="3" t="s">
        <v>721</v>
      </c>
      <c r="E66" s="34"/>
    </row>
    <row r="67" spans="1:5" ht="30" customHeight="1">
      <c r="A67" s="2">
        <v>2</v>
      </c>
      <c r="B67" s="41" t="s">
        <v>380</v>
      </c>
      <c r="C67" s="43" t="s">
        <v>706</v>
      </c>
      <c r="D67" s="3" t="s">
        <v>722</v>
      </c>
      <c r="E67" s="34"/>
    </row>
    <row r="68" spans="1:5" ht="30" customHeight="1">
      <c r="A68" s="2">
        <v>3</v>
      </c>
      <c r="B68" s="41" t="s">
        <v>381</v>
      </c>
      <c r="C68" s="43" t="s">
        <v>707</v>
      </c>
      <c r="D68" s="3" t="s">
        <v>723</v>
      </c>
      <c r="E68" s="34"/>
    </row>
    <row r="69" spans="1:5" ht="30" customHeight="1">
      <c r="A69" s="2">
        <v>4</v>
      </c>
      <c r="B69" s="41" t="s">
        <v>382</v>
      </c>
      <c r="C69" s="43" t="s">
        <v>708</v>
      </c>
      <c r="D69" s="3" t="s">
        <v>724</v>
      </c>
      <c r="E69" s="34"/>
    </row>
    <row r="70" spans="1:5" ht="30" customHeight="1">
      <c r="A70" s="2">
        <v>5</v>
      </c>
      <c r="B70" s="41" t="s">
        <v>383</v>
      </c>
      <c r="C70" s="43" t="s">
        <v>709</v>
      </c>
      <c r="D70" s="3" t="s">
        <v>725</v>
      </c>
      <c r="E70" s="34"/>
    </row>
    <row r="71" spans="1:5" ht="30" customHeight="1">
      <c r="A71" s="2">
        <v>6</v>
      </c>
      <c r="B71" s="41" t="s">
        <v>384</v>
      </c>
      <c r="C71" s="43" t="s">
        <v>710</v>
      </c>
      <c r="D71" s="3" t="s">
        <v>726</v>
      </c>
      <c r="E71" s="34"/>
    </row>
    <row r="72" spans="1:5" ht="30" customHeight="1">
      <c r="A72" s="2">
        <v>7</v>
      </c>
      <c r="B72" s="41" t="s">
        <v>385</v>
      </c>
      <c r="C72" s="43" t="s">
        <v>711</v>
      </c>
      <c r="D72" s="3" t="s">
        <v>727</v>
      </c>
      <c r="E72" s="34"/>
    </row>
    <row r="73" spans="1:5" ht="30" customHeight="1">
      <c r="A73" s="2">
        <v>8</v>
      </c>
      <c r="B73" s="41" t="s">
        <v>386</v>
      </c>
      <c r="C73" s="44" t="s">
        <v>712</v>
      </c>
      <c r="D73" s="3" t="s">
        <v>728</v>
      </c>
      <c r="E73" s="34"/>
    </row>
    <row r="74" spans="1:5" ht="30" customHeight="1">
      <c r="A74" s="2">
        <v>9</v>
      </c>
      <c r="B74" s="41" t="s">
        <v>387</v>
      </c>
      <c r="C74" s="44" t="s">
        <v>713</v>
      </c>
      <c r="D74" s="3" t="s">
        <v>729</v>
      </c>
      <c r="E74" s="34"/>
    </row>
    <row r="75" spans="1:5" ht="30" customHeight="1">
      <c r="A75" s="2">
        <v>10</v>
      </c>
      <c r="B75" s="41" t="s">
        <v>388</v>
      </c>
      <c r="C75" s="44" t="s">
        <v>714</v>
      </c>
      <c r="D75" s="3" t="s">
        <v>730</v>
      </c>
      <c r="E75" s="34"/>
    </row>
    <row r="76" spans="1:5" ht="30" customHeight="1">
      <c r="A76" s="2">
        <v>11</v>
      </c>
      <c r="B76" s="41" t="s">
        <v>389</v>
      </c>
      <c r="C76" s="44" t="s">
        <v>715</v>
      </c>
      <c r="D76" s="3" t="s">
        <v>731</v>
      </c>
      <c r="E76" s="34"/>
    </row>
    <row r="77" spans="1:5" ht="30" customHeight="1">
      <c r="A77" s="2">
        <v>12</v>
      </c>
      <c r="B77" s="41" t="s">
        <v>390</v>
      </c>
      <c r="C77" s="44" t="s">
        <v>716</v>
      </c>
      <c r="D77" s="3" t="s">
        <v>732</v>
      </c>
      <c r="E77" s="34"/>
    </row>
    <row r="78" spans="1:5" ht="30" customHeight="1">
      <c r="A78" s="2">
        <v>13</v>
      </c>
      <c r="B78" s="41" t="s">
        <v>391</v>
      </c>
      <c r="C78" s="44" t="s">
        <v>717</v>
      </c>
      <c r="D78" s="3" t="s">
        <v>733</v>
      </c>
      <c r="E78" s="34"/>
    </row>
    <row r="79" spans="1:5" ht="30" customHeight="1">
      <c r="A79" s="2">
        <v>14</v>
      </c>
      <c r="B79" s="41" t="s">
        <v>392</v>
      </c>
      <c r="C79" s="44" t="s">
        <v>718</v>
      </c>
      <c r="D79" s="3" t="s">
        <v>734</v>
      </c>
      <c r="E79" s="34"/>
    </row>
    <row r="80" spans="1:5" ht="30" customHeight="1">
      <c r="A80" s="2">
        <v>15</v>
      </c>
      <c r="B80" s="41" t="s">
        <v>393</v>
      </c>
      <c r="C80" s="44" t="s">
        <v>719</v>
      </c>
      <c r="D80" s="3" t="s">
        <v>735</v>
      </c>
      <c r="E80" s="34"/>
    </row>
    <row r="81" spans="1:5" ht="30" customHeight="1">
      <c r="A81" s="2">
        <v>16</v>
      </c>
      <c r="B81" s="41" t="s">
        <v>394</v>
      </c>
      <c r="C81" s="44" t="s">
        <v>720</v>
      </c>
      <c r="D81" s="3" t="s">
        <v>736</v>
      </c>
      <c r="E81" s="34"/>
    </row>
  </sheetData>
  <mergeCells count="5">
    <mergeCell ref="A1:E1"/>
    <mergeCell ref="A17:E17"/>
    <mergeCell ref="A25:E25"/>
    <mergeCell ref="A34:E34"/>
    <mergeCell ref="A65:E65"/>
  </mergeCells>
  <pageMargins left="0.2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workbookViewId="0">
      <selection activeCell="K45" sqref="K45"/>
    </sheetView>
  </sheetViews>
  <sheetFormatPr defaultRowHeight="24.95" customHeight="1"/>
  <cols>
    <col min="1" max="1" width="7" style="56" bestFit="1" customWidth="1"/>
    <col min="2" max="2" width="26.28515625" style="9" bestFit="1" customWidth="1"/>
    <col min="3" max="3" width="8.140625" style="9" customWidth="1"/>
    <col min="4" max="4" width="8.28515625" style="74" customWidth="1"/>
    <col min="5" max="5" width="9.140625" style="9"/>
    <col min="6" max="6" width="9.140625" style="74"/>
    <col min="7" max="7" width="7.7109375" style="9" customWidth="1"/>
    <col min="8" max="8" width="7.7109375" style="74" customWidth="1"/>
    <col min="9" max="9" width="6.85546875" style="9" customWidth="1"/>
    <col min="10" max="10" width="6.28515625" style="74" customWidth="1"/>
    <col min="11" max="11" width="7.5703125" style="9" customWidth="1"/>
    <col min="12" max="12" width="7.28515625" style="19" customWidth="1"/>
    <col min="13" max="13" width="8" style="9" customWidth="1"/>
    <col min="14" max="14" width="7.7109375" style="74" customWidth="1"/>
    <col min="15" max="15" width="7.5703125" style="19" customWidth="1"/>
    <col min="16" max="16" width="7.42578125" style="19" customWidth="1"/>
    <col min="17" max="17" width="7.28515625" style="9" bestFit="1" customWidth="1"/>
    <col min="18" max="16384" width="9.140625" style="9"/>
  </cols>
  <sheetData>
    <row r="1" spans="1:17" ht="24.95" customHeight="1">
      <c r="A1" s="180" t="s">
        <v>987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7" ht="21">
      <c r="A2" s="85"/>
      <c r="B2" s="83" t="s">
        <v>401</v>
      </c>
      <c r="C2" s="191" t="s">
        <v>1025</v>
      </c>
      <c r="D2" s="191"/>
      <c r="E2" s="191" t="s">
        <v>1026</v>
      </c>
      <c r="F2" s="191"/>
      <c r="G2" s="183" t="s">
        <v>1018</v>
      </c>
      <c r="H2" s="184"/>
      <c r="I2" s="186" t="s">
        <v>1023</v>
      </c>
      <c r="J2" s="186"/>
      <c r="K2" s="189" t="s">
        <v>1019</v>
      </c>
      <c r="L2" s="190"/>
      <c r="M2" s="189" t="s">
        <v>1022</v>
      </c>
      <c r="N2" s="190"/>
      <c r="O2" s="183" t="s">
        <v>1013</v>
      </c>
      <c r="P2" s="184"/>
      <c r="Q2" s="114"/>
    </row>
    <row r="3" spans="1:17" ht="2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" t="s">
        <v>1052</v>
      </c>
      <c r="L3" s="76" t="s">
        <v>1015</v>
      </c>
      <c r="M3" s="7" t="s">
        <v>1052</v>
      </c>
      <c r="N3" s="76" t="s">
        <v>1015</v>
      </c>
      <c r="O3" s="7" t="s">
        <v>1052</v>
      </c>
      <c r="P3" s="76" t="s">
        <v>1015</v>
      </c>
      <c r="Q3" s="76" t="s">
        <v>1052</v>
      </c>
    </row>
    <row r="4" spans="1:17" ht="15">
      <c r="A4" s="47"/>
      <c r="B4" s="82" t="s">
        <v>1016</v>
      </c>
      <c r="C4" s="77">
        <v>17</v>
      </c>
      <c r="D4" s="123"/>
      <c r="E4" s="77">
        <v>17</v>
      </c>
      <c r="F4" s="123"/>
      <c r="G4" s="77">
        <v>19</v>
      </c>
      <c r="H4" s="123"/>
      <c r="I4" s="78">
        <v>17</v>
      </c>
      <c r="J4" s="116"/>
      <c r="K4" s="77">
        <v>17</v>
      </c>
      <c r="L4" s="119"/>
      <c r="M4" s="77">
        <v>17</v>
      </c>
      <c r="N4" s="119"/>
      <c r="O4" s="133">
        <v>4</v>
      </c>
      <c r="P4" s="119"/>
      <c r="Q4" s="79" t="s">
        <v>1017</v>
      </c>
    </row>
    <row r="5" spans="1:17" s="50" customFormat="1" ht="15.75">
      <c r="A5" s="84" t="s">
        <v>468</v>
      </c>
      <c r="B5" s="80" t="s">
        <v>474</v>
      </c>
      <c r="C5" s="81"/>
      <c r="D5" s="116"/>
      <c r="E5" s="81"/>
      <c r="F5" s="116"/>
      <c r="G5" s="4"/>
      <c r="H5" s="116"/>
      <c r="I5" s="3"/>
      <c r="J5" s="116"/>
      <c r="K5" s="3"/>
      <c r="L5" s="3"/>
      <c r="M5" s="3"/>
      <c r="N5" s="116"/>
      <c r="O5" s="3"/>
      <c r="P5" s="3"/>
      <c r="Q5" s="4"/>
    </row>
    <row r="6" spans="1:17" s="27" customFormat="1" ht="15.95" customHeight="1">
      <c r="A6" s="31">
        <v>1</v>
      </c>
      <c r="B6" s="52" t="s">
        <v>811</v>
      </c>
      <c r="C6" s="109">
        <v>6</v>
      </c>
      <c r="D6" s="114">
        <f>C6/17</f>
        <v>0.35294117647058826</v>
      </c>
      <c r="E6" s="109">
        <v>3</v>
      </c>
      <c r="F6" s="114">
        <f>E6/17</f>
        <v>0.17647058823529413</v>
      </c>
      <c r="G6" s="127">
        <v>4</v>
      </c>
      <c r="H6" s="114">
        <f>G6/19</f>
        <v>0.21052631578947367</v>
      </c>
      <c r="I6" s="109">
        <v>13</v>
      </c>
      <c r="J6" s="114">
        <f>I6/17</f>
        <v>0.76470588235294112</v>
      </c>
      <c r="K6" s="109">
        <v>13</v>
      </c>
      <c r="L6" s="114">
        <f>K6/17</f>
        <v>0.76470588235294112</v>
      </c>
      <c r="M6" s="109">
        <v>13</v>
      </c>
      <c r="N6" s="114">
        <f>M6/17</f>
        <v>0.76470588235294112</v>
      </c>
      <c r="O6" s="109">
        <v>2</v>
      </c>
      <c r="P6" s="114">
        <f>O6/4</f>
        <v>0.5</v>
      </c>
      <c r="Q6" s="130">
        <f>(D6+F6+H6+J6+L6+N6+P6)/7</f>
        <v>0.50486510393631134</v>
      </c>
    </row>
    <row r="7" spans="1:17" s="27" customFormat="1" ht="15.95" customHeight="1">
      <c r="A7" s="31">
        <v>2</v>
      </c>
      <c r="B7" s="52" t="s">
        <v>880</v>
      </c>
      <c r="C7" s="109">
        <v>16</v>
      </c>
      <c r="D7" s="114">
        <f t="shared" ref="D7:D69" si="0">C7/17</f>
        <v>0.94117647058823528</v>
      </c>
      <c r="E7" s="109">
        <v>16</v>
      </c>
      <c r="F7" s="114">
        <f t="shared" ref="F7:F69" si="1">E7/17</f>
        <v>0.94117647058823528</v>
      </c>
      <c r="G7" s="127">
        <v>17</v>
      </c>
      <c r="H7" s="114">
        <f t="shared" ref="H7:H69" si="2">G7/19</f>
        <v>0.89473684210526316</v>
      </c>
      <c r="I7" s="109">
        <v>15</v>
      </c>
      <c r="J7" s="114">
        <f t="shared" ref="J7:J69" si="3">I7/17</f>
        <v>0.88235294117647056</v>
      </c>
      <c r="K7" s="109">
        <v>15</v>
      </c>
      <c r="L7" s="114">
        <f t="shared" ref="L7:L69" si="4">K7/17</f>
        <v>0.88235294117647056</v>
      </c>
      <c r="M7" s="109">
        <v>15</v>
      </c>
      <c r="N7" s="114">
        <f t="shared" ref="N7:N69" si="5">M7/17</f>
        <v>0.88235294117647056</v>
      </c>
      <c r="O7" s="109">
        <v>4</v>
      </c>
      <c r="P7" s="114">
        <f t="shared" ref="P7:P69" si="6">O7/4</f>
        <v>1</v>
      </c>
      <c r="Q7" s="130">
        <f t="shared" ref="Q7:Q69" si="7">(D7+F7+H7+J7+L7+N7+P7)/7</f>
        <v>0.91773551525873509</v>
      </c>
    </row>
    <row r="8" spans="1:17" s="27" customFormat="1" ht="15.95" customHeight="1">
      <c r="A8" s="31">
        <v>3</v>
      </c>
      <c r="B8" s="52" t="s">
        <v>807</v>
      </c>
      <c r="C8" s="109">
        <v>10</v>
      </c>
      <c r="D8" s="114">
        <f t="shared" si="0"/>
        <v>0.58823529411764708</v>
      </c>
      <c r="E8" s="109">
        <v>10</v>
      </c>
      <c r="F8" s="114">
        <f t="shared" si="1"/>
        <v>0.58823529411764708</v>
      </c>
      <c r="G8" s="127">
        <v>12</v>
      </c>
      <c r="H8" s="114">
        <f t="shared" si="2"/>
        <v>0.63157894736842102</v>
      </c>
      <c r="I8" s="109">
        <v>10</v>
      </c>
      <c r="J8" s="114">
        <f t="shared" si="3"/>
        <v>0.58823529411764708</v>
      </c>
      <c r="K8" s="109">
        <v>10</v>
      </c>
      <c r="L8" s="114">
        <f t="shared" si="4"/>
        <v>0.58823529411764708</v>
      </c>
      <c r="M8" s="109">
        <v>10</v>
      </c>
      <c r="N8" s="114">
        <f t="shared" si="5"/>
        <v>0.58823529411764708</v>
      </c>
      <c r="O8" s="109">
        <v>2</v>
      </c>
      <c r="P8" s="114">
        <f t="shared" si="6"/>
        <v>0.5</v>
      </c>
      <c r="Q8" s="130">
        <f t="shared" si="7"/>
        <v>0.58182220256523665</v>
      </c>
    </row>
    <row r="9" spans="1:17" s="27" customFormat="1" ht="15.95" customHeight="1">
      <c r="A9" s="31">
        <v>4</v>
      </c>
      <c r="B9" s="52" t="s">
        <v>910</v>
      </c>
      <c r="C9" s="109">
        <v>14</v>
      </c>
      <c r="D9" s="114">
        <f t="shared" si="0"/>
        <v>0.82352941176470584</v>
      </c>
      <c r="E9" s="109">
        <v>11</v>
      </c>
      <c r="F9" s="114">
        <f t="shared" si="1"/>
        <v>0.6470588235294118</v>
      </c>
      <c r="G9" s="127">
        <v>14</v>
      </c>
      <c r="H9" s="114">
        <f t="shared" si="2"/>
        <v>0.73684210526315785</v>
      </c>
      <c r="I9" s="109">
        <v>11</v>
      </c>
      <c r="J9" s="114">
        <f t="shared" si="3"/>
        <v>0.6470588235294118</v>
      </c>
      <c r="K9" s="109">
        <v>11</v>
      </c>
      <c r="L9" s="114">
        <f t="shared" si="4"/>
        <v>0.6470588235294118</v>
      </c>
      <c r="M9" s="109">
        <v>11</v>
      </c>
      <c r="N9" s="114">
        <f t="shared" si="5"/>
        <v>0.6470588235294118</v>
      </c>
      <c r="O9" s="109">
        <v>2</v>
      </c>
      <c r="P9" s="114">
        <f t="shared" si="6"/>
        <v>0.5</v>
      </c>
      <c r="Q9" s="130">
        <f t="shared" si="7"/>
        <v>0.66408668730650156</v>
      </c>
    </row>
    <row r="10" spans="1:17" s="27" customFormat="1" ht="15.95" customHeight="1">
      <c r="A10" s="31">
        <v>5</v>
      </c>
      <c r="B10" s="52" t="s">
        <v>852</v>
      </c>
      <c r="C10" s="109">
        <v>4</v>
      </c>
      <c r="D10" s="114">
        <f t="shared" si="0"/>
        <v>0.23529411764705882</v>
      </c>
      <c r="E10" s="109">
        <v>6</v>
      </c>
      <c r="F10" s="114">
        <f t="shared" si="1"/>
        <v>0.35294117647058826</v>
      </c>
      <c r="G10" s="127">
        <v>5</v>
      </c>
      <c r="H10" s="114">
        <f t="shared" si="2"/>
        <v>0.26315789473684209</v>
      </c>
      <c r="I10" s="109">
        <v>9</v>
      </c>
      <c r="J10" s="114">
        <f t="shared" si="3"/>
        <v>0.52941176470588236</v>
      </c>
      <c r="K10" s="109">
        <v>9</v>
      </c>
      <c r="L10" s="114">
        <f t="shared" si="4"/>
        <v>0.52941176470588236</v>
      </c>
      <c r="M10" s="109">
        <v>9</v>
      </c>
      <c r="N10" s="114">
        <f t="shared" si="5"/>
        <v>0.52941176470588236</v>
      </c>
      <c r="O10" s="109">
        <v>3</v>
      </c>
      <c r="P10" s="114">
        <f t="shared" si="6"/>
        <v>0.75</v>
      </c>
      <c r="Q10" s="130">
        <f t="shared" si="7"/>
        <v>0.45566121185316227</v>
      </c>
    </row>
    <row r="11" spans="1:17" s="27" customFormat="1" ht="15.95" customHeight="1">
      <c r="A11" s="31">
        <v>6</v>
      </c>
      <c r="B11" s="52" t="s">
        <v>904</v>
      </c>
      <c r="C11" s="109">
        <v>11</v>
      </c>
      <c r="D11" s="114">
        <f t="shared" si="0"/>
        <v>0.6470588235294118</v>
      </c>
      <c r="E11" s="109">
        <v>8</v>
      </c>
      <c r="F11" s="114">
        <f t="shared" si="1"/>
        <v>0.47058823529411764</v>
      </c>
      <c r="G11" s="127">
        <v>10</v>
      </c>
      <c r="H11" s="114">
        <f t="shared" si="2"/>
        <v>0.52631578947368418</v>
      </c>
      <c r="I11" s="109">
        <v>10</v>
      </c>
      <c r="J11" s="114">
        <f t="shared" si="3"/>
        <v>0.58823529411764708</v>
      </c>
      <c r="K11" s="109">
        <v>10</v>
      </c>
      <c r="L11" s="114">
        <f t="shared" si="4"/>
        <v>0.58823529411764708</v>
      </c>
      <c r="M11" s="109">
        <v>10</v>
      </c>
      <c r="N11" s="114">
        <f t="shared" si="5"/>
        <v>0.58823529411764708</v>
      </c>
      <c r="O11" s="109">
        <v>3</v>
      </c>
      <c r="P11" s="114">
        <f t="shared" si="6"/>
        <v>0.75</v>
      </c>
      <c r="Q11" s="130">
        <f t="shared" si="7"/>
        <v>0.59409553295002215</v>
      </c>
    </row>
    <row r="12" spans="1:17" s="27" customFormat="1" ht="15.95" customHeight="1">
      <c r="A12" s="31">
        <v>7</v>
      </c>
      <c r="B12" s="52" t="s">
        <v>865</v>
      </c>
      <c r="C12" s="109">
        <v>0</v>
      </c>
      <c r="D12" s="114">
        <f t="shared" si="0"/>
        <v>0</v>
      </c>
      <c r="E12" s="109">
        <v>0</v>
      </c>
      <c r="F12" s="114">
        <f t="shared" si="1"/>
        <v>0</v>
      </c>
      <c r="G12" s="127">
        <v>0</v>
      </c>
      <c r="H12" s="114">
        <f t="shared" si="2"/>
        <v>0</v>
      </c>
      <c r="I12" s="109">
        <v>0</v>
      </c>
      <c r="J12" s="114">
        <f t="shared" si="3"/>
        <v>0</v>
      </c>
      <c r="K12" s="109">
        <v>0</v>
      </c>
      <c r="L12" s="114">
        <f t="shared" si="4"/>
        <v>0</v>
      </c>
      <c r="M12" s="109">
        <v>0</v>
      </c>
      <c r="N12" s="114">
        <f t="shared" si="5"/>
        <v>0</v>
      </c>
      <c r="O12" s="109">
        <v>0</v>
      </c>
      <c r="P12" s="114">
        <f t="shared" si="6"/>
        <v>0</v>
      </c>
      <c r="Q12" s="130">
        <f t="shared" si="7"/>
        <v>0</v>
      </c>
    </row>
    <row r="13" spans="1:17" s="27" customFormat="1" ht="15.95" customHeight="1">
      <c r="A13" s="31">
        <v>8</v>
      </c>
      <c r="B13" s="52" t="s">
        <v>833</v>
      </c>
      <c r="C13" s="109">
        <v>16</v>
      </c>
      <c r="D13" s="114">
        <f t="shared" si="0"/>
        <v>0.94117647058823528</v>
      </c>
      <c r="E13" s="109">
        <v>13</v>
      </c>
      <c r="F13" s="114">
        <f t="shared" si="1"/>
        <v>0.76470588235294112</v>
      </c>
      <c r="G13" s="127">
        <v>14</v>
      </c>
      <c r="H13" s="114">
        <f t="shared" si="2"/>
        <v>0.73684210526315785</v>
      </c>
      <c r="I13" s="109">
        <v>14</v>
      </c>
      <c r="J13" s="114">
        <f t="shared" si="3"/>
        <v>0.82352941176470584</v>
      </c>
      <c r="K13" s="109">
        <v>14</v>
      </c>
      <c r="L13" s="114">
        <f t="shared" si="4"/>
        <v>0.82352941176470584</v>
      </c>
      <c r="M13" s="109">
        <v>14</v>
      </c>
      <c r="N13" s="114">
        <f t="shared" si="5"/>
        <v>0.82352941176470584</v>
      </c>
      <c r="O13" s="109">
        <v>2</v>
      </c>
      <c r="P13" s="114">
        <f t="shared" si="6"/>
        <v>0.5</v>
      </c>
      <c r="Q13" s="130">
        <f t="shared" si="7"/>
        <v>0.77333038478549299</v>
      </c>
    </row>
    <row r="14" spans="1:17" s="27" customFormat="1" ht="15.95" customHeight="1">
      <c r="A14" s="31">
        <v>9</v>
      </c>
      <c r="B14" s="52" t="s">
        <v>825</v>
      </c>
      <c r="C14" s="109">
        <v>15</v>
      </c>
      <c r="D14" s="114">
        <f t="shared" si="0"/>
        <v>0.88235294117647056</v>
      </c>
      <c r="E14" s="109">
        <v>13</v>
      </c>
      <c r="F14" s="114">
        <f t="shared" si="1"/>
        <v>0.76470588235294112</v>
      </c>
      <c r="G14" s="127">
        <v>14</v>
      </c>
      <c r="H14" s="114">
        <f t="shared" si="2"/>
        <v>0.73684210526315785</v>
      </c>
      <c r="I14" s="109">
        <v>14</v>
      </c>
      <c r="J14" s="114">
        <f t="shared" si="3"/>
        <v>0.82352941176470584</v>
      </c>
      <c r="K14" s="109">
        <v>14</v>
      </c>
      <c r="L14" s="114">
        <f t="shared" si="4"/>
        <v>0.82352941176470584</v>
      </c>
      <c r="M14" s="109">
        <v>14</v>
      </c>
      <c r="N14" s="114">
        <f t="shared" si="5"/>
        <v>0.82352941176470584</v>
      </c>
      <c r="O14" s="109">
        <v>2</v>
      </c>
      <c r="P14" s="114">
        <f t="shared" si="6"/>
        <v>0.5</v>
      </c>
      <c r="Q14" s="130">
        <f t="shared" si="7"/>
        <v>0.7649270234409552</v>
      </c>
    </row>
    <row r="15" spans="1:17" s="27" customFormat="1" ht="15.95" customHeight="1">
      <c r="A15" s="31">
        <v>10</v>
      </c>
      <c r="B15" s="52" t="s">
        <v>842</v>
      </c>
      <c r="C15" s="109">
        <v>11</v>
      </c>
      <c r="D15" s="114">
        <f t="shared" si="0"/>
        <v>0.6470588235294118</v>
      </c>
      <c r="E15" s="109">
        <v>12</v>
      </c>
      <c r="F15" s="114">
        <f t="shared" si="1"/>
        <v>0.70588235294117652</v>
      </c>
      <c r="G15" s="127">
        <v>15</v>
      </c>
      <c r="H15" s="114">
        <f t="shared" si="2"/>
        <v>0.78947368421052633</v>
      </c>
      <c r="I15" s="109">
        <v>11</v>
      </c>
      <c r="J15" s="114">
        <f t="shared" si="3"/>
        <v>0.6470588235294118</v>
      </c>
      <c r="K15" s="109">
        <v>11</v>
      </c>
      <c r="L15" s="114">
        <f t="shared" si="4"/>
        <v>0.6470588235294118</v>
      </c>
      <c r="M15" s="109">
        <v>11</v>
      </c>
      <c r="N15" s="114">
        <f t="shared" si="5"/>
        <v>0.6470588235294118</v>
      </c>
      <c r="O15" s="109">
        <v>4</v>
      </c>
      <c r="P15" s="114">
        <f t="shared" si="6"/>
        <v>1</v>
      </c>
      <c r="Q15" s="130">
        <f t="shared" si="7"/>
        <v>0.72622733303847853</v>
      </c>
    </row>
    <row r="16" spans="1:17" s="27" customFormat="1" ht="15.95" customHeight="1">
      <c r="A16" s="31">
        <v>11</v>
      </c>
      <c r="B16" s="52" t="s">
        <v>849</v>
      </c>
      <c r="C16" s="109">
        <v>11</v>
      </c>
      <c r="D16" s="114">
        <f t="shared" si="0"/>
        <v>0.6470588235294118</v>
      </c>
      <c r="E16" s="109">
        <v>8</v>
      </c>
      <c r="F16" s="114">
        <f t="shared" si="1"/>
        <v>0.47058823529411764</v>
      </c>
      <c r="G16" s="127">
        <v>10</v>
      </c>
      <c r="H16" s="114">
        <f t="shared" si="2"/>
        <v>0.52631578947368418</v>
      </c>
      <c r="I16" s="109">
        <v>9</v>
      </c>
      <c r="J16" s="114">
        <f t="shared" si="3"/>
        <v>0.52941176470588236</v>
      </c>
      <c r="K16" s="109">
        <v>9</v>
      </c>
      <c r="L16" s="114">
        <f t="shared" si="4"/>
        <v>0.52941176470588236</v>
      </c>
      <c r="M16" s="109">
        <v>9</v>
      </c>
      <c r="N16" s="114">
        <f t="shared" si="5"/>
        <v>0.52941176470588236</v>
      </c>
      <c r="O16" s="109">
        <v>2</v>
      </c>
      <c r="P16" s="114">
        <f t="shared" si="6"/>
        <v>0.5</v>
      </c>
      <c r="Q16" s="130">
        <f t="shared" si="7"/>
        <v>0.53317116320212288</v>
      </c>
    </row>
    <row r="17" spans="1:17" s="27" customFormat="1" ht="15.95" customHeight="1">
      <c r="A17" s="31">
        <v>12</v>
      </c>
      <c r="B17" s="52" t="s">
        <v>901</v>
      </c>
      <c r="C17" s="109">
        <v>10</v>
      </c>
      <c r="D17" s="114">
        <f t="shared" si="0"/>
        <v>0.58823529411764708</v>
      </c>
      <c r="E17" s="109">
        <v>9</v>
      </c>
      <c r="F17" s="114">
        <f t="shared" si="1"/>
        <v>0.52941176470588236</v>
      </c>
      <c r="G17" s="127">
        <v>11</v>
      </c>
      <c r="H17" s="114">
        <f t="shared" si="2"/>
        <v>0.57894736842105265</v>
      </c>
      <c r="I17" s="109">
        <v>9</v>
      </c>
      <c r="J17" s="114">
        <f t="shared" si="3"/>
        <v>0.52941176470588236</v>
      </c>
      <c r="K17" s="109">
        <v>9</v>
      </c>
      <c r="L17" s="114">
        <f t="shared" si="4"/>
        <v>0.52941176470588236</v>
      </c>
      <c r="M17" s="109">
        <v>9</v>
      </c>
      <c r="N17" s="114">
        <f t="shared" si="5"/>
        <v>0.52941176470588236</v>
      </c>
      <c r="O17" s="109">
        <v>2</v>
      </c>
      <c r="P17" s="114">
        <f t="shared" si="6"/>
        <v>0.5</v>
      </c>
      <c r="Q17" s="130">
        <f t="shared" si="7"/>
        <v>0.54068996019460414</v>
      </c>
    </row>
    <row r="18" spans="1:17" s="27" customFormat="1" ht="15.95" customHeight="1">
      <c r="A18" s="31">
        <v>13</v>
      </c>
      <c r="B18" s="52" t="s">
        <v>887</v>
      </c>
      <c r="C18" s="109">
        <v>13</v>
      </c>
      <c r="D18" s="114">
        <f t="shared" si="0"/>
        <v>0.76470588235294112</v>
      </c>
      <c r="E18" s="109">
        <v>13</v>
      </c>
      <c r="F18" s="114">
        <f t="shared" si="1"/>
        <v>0.76470588235294112</v>
      </c>
      <c r="G18" s="127">
        <v>17</v>
      </c>
      <c r="H18" s="114">
        <f t="shared" si="2"/>
        <v>0.89473684210526316</v>
      </c>
      <c r="I18" s="109">
        <v>11</v>
      </c>
      <c r="J18" s="114">
        <f t="shared" si="3"/>
        <v>0.6470588235294118</v>
      </c>
      <c r="K18" s="109">
        <v>11</v>
      </c>
      <c r="L18" s="114">
        <f t="shared" si="4"/>
        <v>0.6470588235294118</v>
      </c>
      <c r="M18" s="109">
        <v>11</v>
      </c>
      <c r="N18" s="114">
        <f t="shared" si="5"/>
        <v>0.6470588235294118</v>
      </c>
      <c r="O18" s="109">
        <v>2</v>
      </c>
      <c r="P18" s="114">
        <f t="shared" si="6"/>
        <v>0.5</v>
      </c>
      <c r="Q18" s="130">
        <f t="shared" si="7"/>
        <v>0.69504643962848289</v>
      </c>
    </row>
    <row r="19" spans="1:17" s="27" customFormat="1" ht="15.95" customHeight="1">
      <c r="A19" s="31">
        <v>14</v>
      </c>
      <c r="B19" s="52" t="s">
        <v>827</v>
      </c>
      <c r="C19" s="109">
        <v>16</v>
      </c>
      <c r="D19" s="114">
        <f t="shared" si="0"/>
        <v>0.94117647058823528</v>
      </c>
      <c r="E19" s="109">
        <v>14</v>
      </c>
      <c r="F19" s="114">
        <f t="shared" si="1"/>
        <v>0.82352941176470584</v>
      </c>
      <c r="G19" s="127">
        <v>17</v>
      </c>
      <c r="H19" s="114">
        <f t="shared" si="2"/>
        <v>0.89473684210526316</v>
      </c>
      <c r="I19" s="109">
        <v>14</v>
      </c>
      <c r="J19" s="114">
        <f t="shared" si="3"/>
        <v>0.82352941176470584</v>
      </c>
      <c r="K19" s="109">
        <v>14</v>
      </c>
      <c r="L19" s="114">
        <f t="shared" si="4"/>
        <v>0.82352941176470584</v>
      </c>
      <c r="M19" s="109">
        <v>14</v>
      </c>
      <c r="N19" s="114">
        <f t="shared" si="5"/>
        <v>0.82352941176470584</v>
      </c>
      <c r="O19" s="109">
        <v>3</v>
      </c>
      <c r="P19" s="114">
        <f t="shared" si="6"/>
        <v>0.75</v>
      </c>
      <c r="Q19" s="130">
        <f t="shared" si="7"/>
        <v>0.84000442282176024</v>
      </c>
    </row>
    <row r="20" spans="1:17" s="27" customFormat="1" ht="15.95" customHeight="1">
      <c r="A20" s="31">
        <v>15</v>
      </c>
      <c r="B20" s="52" t="s">
        <v>817</v>
      </c>
      <c r="C20" s="109">
        <v>16</v>
      </c>
      <c r="D20" s="114">
        <f t="shared" si="0"/>
        <v>0.94117647058823528</v>
      </c>
      <c r="E20" s="109">
        <v>14</v>
      </c>
      <c r="F20" s="114">
        <f t="shared" si="1"/>
        <v>0.82352941176470584</v>
      </c>
      <c r="G20" s="127">
        <v>9</v>
      </c>
      <c r="H20" s="114">
        <f t="shared" si="2"/>
        <v>0.47368421052631576</v>
      </c>
      <c r="I20" s="109">
        <v>13</v>
      </c>
      <c r="J20" s="114">
        <f t="shared" si="3"/>
        <v>0.76470588235294112</v>
      </c>
      <c r="K20" s="109">
        <v>13</v>
      </c>
      <c r="L20" s="114">
        <f t="shared" si="4"/>
        <v>0.76470588235294112</v>
      </c>
      <c r="M20" s="109">
        <v>13</v>
      </c>
      <c r="N20" s="114">
        <f t="shared" si="5"/>
        <v>0.76470588235294112</v>
      </c>
      <c r="O20" s="109">
        <v>2</v>
      </c>
      <c r="P20" s="114">
        <f t="shared" si="6"/>
        <v>0.5</v>
      </c>
      <c r="Q20" s="130">
        <f t="shared" si="7"/>
        <v>0.71892967713401146</v>
      </c>
    </row>
    <row r="21" spans="1:17" s="27" customFormat="1" ht="15.95" customHeight="1">
      <c r="A21" s="31">
        <v>16</v>
      </c>
      <c r="B21" s="52" t="s">
        <v>821</v>
      </c>
      <c r="C21" s="109">
        <v>9</v>
      </c>
      <c r="D21" s="114">
        <f t="shared" si="0"/>
        <v>0.52941176470588236</v>
      </c>
      <c r="E21" s="109">
        <v>9</v>
      </c>
      <c r="F21" s="114">
        <f t="shared" si="1"/>
        <v>0.52941176470588236</v>
      </c>
      <c r="G21" s="127">
        <v>10</v>
      </c>
      <c r="H21" s="114">
        <f t="shared" si="2"/>
        <v>0.52631578947368418</v>
      </c>
      <c r="I21" s="109">
        <v>9</v>
      </c>
      <c r="J21" s="114">
        <f t="shared" si="3"/>
        <v>0.52941176470588236</v>
      </c>
      <c r="K21" s="109">
        <v>9</v>
      </c>
      <c r="L21" s="114">
        <f t="shared" si="4"/>
        <v>0.52941176470588236</v>
      </c>
      <c r="M21" s="109">
        <v>9</v>
      </c>
      <c r="N21" s="114">
        <f t="shared" si="5"/>
        <v>0.52941176470588236</v>
      </c>
      <c r="O21" s="109">
        <v>2</v>
      </c>
      <c r="P21" s="114">
        <f t="shared" si="6"/>
        <v>0.5</v>
      </c>
      <c r="Q21" s="130">
        <f t="shared" si="7"/>
        <v>0.52476780185758509</v>
      </c>
    </row>
    <row r="22" spans="1:17" s="27" customFormat="1" ht="15.95" customHeight="1">
      <c r="A22" s="31">
        <v>17</v>
      </c>
      <c r="B22" s="52" t="s">
        <v>893</v>
      </c>
      <c r="C22" s="109">
        <v>10</v>
      </c>
      <c r="D22" s="114">
        <f t="shared" si="0"/>
        <v>0.58823529411764708</v>
      </c>
      <c r="E22" s="109">
        <v>8</v>
      </c>
      <c r="F22" s="114">
        <f t="shared" si="1"/>
        <v>0.47058823529411764</v>
      </c>
      <c r="G22" s="127">
        <v>4</v>
      </c>
      <c r="H22" s="114">
        <f t="shared" si="2"/>
        <v>0.21052631578947367</v>
      </c>
      <c r="I22" s="109">
        <v>3</v>
      </c>
      <c r="J22" s="114">
        <f t="shared" si="3"/>
        <v>0.17647058823529413</v>
      </c>
      <c r="K22" s="109">
        <v>3</v>
      </c>
      <c r="L22" s="114">
        <f t="shared" si="4"/>
        <v>0.17647058823529413</v>
      </c>
      <c r="M22" s="109">
        <v>3</v>
      </c>
      <c r="N22" s="114">
        <f t="shared" si="5"/>
        <v>0.17647058823529413</v>
      </c>
      <c r="O22" s="109">
        <v>2</v>
      </c>
      <c r="P22" s="114">
        <f t="shared" si="6"/>
        <v>0.5</v>
      </c>
      <c r="Q22" s="130">
        <f t="shared" si="7"/>
        <v>0.3283945157010173</v>
      </c>
    </row>
    <row r="23" spans="1:17" s="27" customFormat="1" ht="15.95" customHeight="1">
      <c r="A23" s="31">
        <v>18</v>
      </c>
      <c r="B23" s="52" t="s">
        <v>840</v>
      </c>
      <c r="C23" s="109">
        <v>6</v>
      </c>
      <c r="D23" s="114">
        <f t="shared" si="0"/>
        <v>0.35294117647058826</v>
      </c>
      <c r="E23" s="109">
        <v>4</v>
      </c>
      <c r="F23" s="114">
        <f t="shared" si="1"/>
        <v>0.23529411764705882</v>
      </c>
      <c r="G23" s="127">
        <v>13</v>
      </c>
      <c r="H23" s="114">
        <f t="shared" si="2"/>
        <v>0.68421052631578949</v>
      </c>
      <c r="I23" s="109">
        <v>5</v>
      </c>
      <c r="J23" s="114">
        <f t="shared" si="3"/>
        <v>0.29411764705882354</v>
      </c>
      <c r="K23" s="109">
        <v>5</v>
      </c>
      <c r="L23" s="114">
        <f t="shared" si="4"/>
        <v>0.29411764705882354</v>
      </c>
      <c r="M23" s="109">
        <v>5</v>
      </c>
      <c r="N23" s="114">
        <f t="shared" si="5"/>
        <v>0.29411764705882354</v>
      </c>
      <c r="O23" s="109">
        <v>3</v>
      </c>
      <c r="P23" s="114">
        <f t="shared" si="6"/>
        <v>0.75</v>
      </c>
      <c r="Q23" s="130">
        <f t="shared" si="7"/>
        <v>0.41497125165855814</v>
      </c>
    </row>
    <row r="24" spans="1:17" s="27" customFormat="1" ht="15.95" customHeight="1">
      <c r="A24" s="31">
        <v>19</v>
      </c>
      <c r="B24" s="52" t="s">
        <v>822</v>
      </c>
      <c r="C24" s="109">
        <v>15</v>
      </c>
      <c r="D24" s="114">
        <f t="shared" si="0"/>
        <v>0.88235294117647056</v>
      </c>
      <c r="E24" s="109">
        <v>12</v>
      </c>
      <c r="F24" s="114">
        <f t="shared" si="1"/>
        <v>0.70588235294117652</v>
      </c>
      <c r="G24" s="127">
        <v>16</v>
      </c>
      <c r="H24" s="114">
        <f t="shared" si="2"/>
        <v>0.84210526315789469</v>
      </c>
      <c r="I24" s="109">
        <v>12</v>
      </c>
      <c r="J24" s="114">
        <f t="shared" si="3"/>
        <v>0.70588235294117652</v>
      </c>
      <c r="K24" s="109">
        <v>12</v>
      </c>
      <c r="L24" s="114">
        <f t="shared" si="4"/>
        <v>0.70588235294117652</v>
      </c>
      <c r="M24" s="109">
        <v>12</v>
      </c>
      <c r="N24" s="114">
        <f t="shared" si="5"/>
        <v>0.70588235294117652</v>
      </c>
      <c r="O24" s="109">
        <v>4</v>
      </c>
      <c r="P24" s="114">
        <f t="shared" si="6"/>
        <v>1</v>
      </c>
      <c r="Q24" s="130">
        <f t="shared" si="7"/>
        <v>0.79256965944272451</v>
      </c>
    </row>
    <row r="25" spans="1:17" s="27" customFormat="1" ht="15.95" customHeight="1">
      <c r="A25" s="31">
        <v>20</v>
      </c>
      <c r="B25" s="52" t="s">
        <v>814</v>
      </c>
      <c r="C25" s="109">
        <v>17</v>
      </c>
      <c r="D25" s="114">
        <f t="shared" si="0"/>
        <v>1</v>
      </c>
      <c r="E25" s="109">
        <v>17</v>
      </c>
      <c r="F25" s="114">
        <f t="shared" si="1"/>
        <v>1</v>
      </c>
      <c r="G25" s="127">
        <v>17</v>
      </c>
      <c r="H25" s="114">
        <f t="shared" si="2"/>
        <v>0.89473684210526316</v>
      </c>
      <c r="I25" s="109">
        <v>15</v>
      </c>
      <c r="J25" s="114">
        <f t="shared" si="3"/>
        <v>0.88235294117647056</v>
      </c>
      <c r="K25" s="109">
        <v>15</v>
      </c>
      <c r="L25" s="114">
        <f t="shared" si="4"/>
        <v>0.88235294117647056</v>
      </c>
      <c r="M25" s="109">
        <v>15</v>
      </c>
      <c r="N25" s="114">
        <f t="shared" si="5"/>
        <v>0.88235294117647056</v>
      </c>
      <c r="O25" s="109">
        <v>4</v>
      </c>
      <c r="P25" s="114">
        <f t="shared" si="6"/>
        <v>1</v>
      </c>
      <c r="Q25" s="130">
        <f t="shared" si="7"/>
        <v>0.93454223794781066</v>
      </c>
    </row>
    <row r="26" spans="1:17" s="27" customFormat="1" ht="15.95" customHeight="1">
      <c r="A26" s="31">
        <v>21</v>
      </c>
      <c r="B26" s="52" t="s">
        <v>860</v>
      </c>
      <c r="C26" s="109">
        <v>14</v>
      </c>
      <c r="D26" s="114">
        <f t="shared" si="0"/>
        <v>0.82352941176470584</v>
      </c>
      <c r="E26" s="109">
        <v>12</v>
      </c>
      <c r="F26" s="114">
        <f t="shared" si="1"/>
        <v>0.70588235294117652</v>
      </c>
      <c r="G26" s="127">
        <v>13</v>
      </c>
      <c r="H26" s="114">
        <f t="shared" si="2"/>
        <v>0.68421052631578949</v>
      </c>
      <c r="I26" s="109">
        <v>12</v>
      </c>
      <c r="J26" s="114">
        <f t="shared" si="3"/>
        <v>0.70588235294117652</v>
      </c>
      <c r="K26" s="109">
        <v>12</v>
      </c>
      <c r="L26" s="114">
        <f t="shared" si="4"/>
        <v>0.70588235294117652</v>
      </c>
      <c r="M26" s="109">
        <v>12</v>
      </c>
      <c r="N26" s="114">
        <f t="shared" si="5"/>
        <v>0.70588235294117652</v>
      </c>
      <c r="O26" s="109">
        <v>2</v>
      </c>
      <c r="P26" s="114">
        <f t="shared" si="6"/>
        <v>0.5</v>
      </c>
      <c r="Q26" s="130">
        <f t="shared" si="7"/>
        <v>0.69018133569217166</v>
      </c>
    </row>
    <row r="27" spans="1:17" s="27" customFormat="1" ht="15.95" customHeight="1">
      <c r="A27" s="31">
        <v>22</v>
      </c>
      <c r="B27" s="52" t="s">
        <v>845</v>
      </c>
      <c r="C27" s="109">
        <v>10</v>
      </c>
      <c r="D27" s="114">
        <f t="shared" si="0"/>
        <v>0.58823529411764708</v>
      </c>
      <c r="E27" s="109">
        <v>7</v>
      </c>
      <c r="F27" s="114">
        <f t="shared" si="1"/>
        <v>0.41176470588235292</v>
      </c>
      <c r="G27" s="127">
        <v>7</v>
      </c>
      <c r="H27" s="114">
        <f t="shared" si="2"/>
        <v>0.36842105263157893</v>
      </c>
      <c r="I27" s="109">
        <v>10</v>
      </c>
      <c r="J27" s="114">
        <f t="shared" si="3"/>
        <v>0.58823529411764708</v>
      </c>
      <c r="K27" s="109">
        <v>10</v>
      </c>
      <c r="L27" s="114">
        <f t="shared" si="4"/>
        <v>0.58823529411764708</v>
      </c>
      <c r="M27" s="109">
        <v>10</v>
      </c>
      <c r="N27" s="114">
        <f t="shared" si="5"/>
        <v>0.58823529411764708</v>
      </c>
      <c r="O27" s="109">
        <v>2</v>
      </c>
      <c r="P27" s="114">
        <f t="shared" si="6"/>
        <v>0.5</v>
      </c>
      <c r="Q27" s="130">
        <f t="shared" si="7"/>
        <v>0.51901813356921722</v>
      </c>
    </row>
    <row r="28" spans="1:17" s="27" customFormat="1" ht="15.95" customHeight="1">
      <c r="A28" s="31">
        <v>23</v>
      </c>
      <c r="B28" s="52" t="s">
        <v>823</v>
      </c>
      <c r="C28" s="109">
        <v>15</v>
      </c>
      <c r="D28" s="114">
        <f t="shared" si="0"/>
        <v>0.88235294117647056</v>
      </c>
      <c r="E28" s="109">
        <v>15</v>
      </c>
      <c r="F28" s="114">
        <f t="shared" si="1"/>
        <v>0.88235294117647056</v>
      </c>
      <c r="G28" s="127">
        <v>17</v>
      </c>
      <c r="H28" s="114">
        <f t="shared" si="2"/>
        <v>0.89473684210526316</v>
      </c>
      <c r="I28" s="109">
        <v>15</v>
      </c>
      <c r="J28" s="114">
        <f t="shared" si="3"/>
        <v>0.88235294117647056</v>
      </c>
      <c r="K28" s="109">
        <v>15</v>
      </c>
      <c r="L28" s="114">
        <f t="shared" si="4"/>
        <v>0.88235294117647056</v>
      </c>
      <c r="M28" s="109">
        <v>15</v>
      </c>
      <c r="N28" s="114">
        <f t="shared" si="5"/>
        <v>0.88235294117647056</v>
      </c>
      <c r="O28" s="109">
        <v>4</v>
      </c>
      <c r="P28" s="114">
        <f t="shared" si="6"/>
        <v>1</v>
      </c>
      <c r="Q28" s="130">
        <f t="shared" si="7"/>
        <v>0.90092879256965952</v>
      </c>
    </row>
    <row r="29" spans="1:17" s="27" customFormat="1" ht="15.95" customHeight="1">
      <c r="A29" s="31">
        <v>24</v>
      </c>
      <c r="B29" s="52" t="s">
        <v>894</v>
      </c>
      <c r="C29" s="109">
        <v>16</v>
      </c>
      <c r="D29" s="114">
        <f t="shared" si="0"/>
        <v>0.94117647058823528</v>
      </c>
      <c r="E29" s="109">
        <v>14</v>
      </c>
      <c r="F29" s="114">
        <f t="shared" si="1"/>
        <v>0.82352941176470584</v>
      </c>
      <c r="G29" s="127">
        <v>15</v>
      </c>
      <c r="H29" s="114">
        <f t="shared" si="2"/>
        <v>0.78947368421052633</v>
      </c>
      <c r="I29" s="109">
        <v>13</v>
      </c>
      <c r="J29" s="114">
        <f t="shared" si="3"/>
        <v>0.76470588235294112</v>
      </c>
      <c r="K29" s="109">
        <v>13</v>
      </c>
      <c r="L29" s="114">
        <f t="shared" si="4"/>
        <v>0.76470588235294112</v>
      </c>
      <c r="M29" s="109">
        <v>13</v>
      </c>
      <c r="N29" s="114">
        <f t="shared" si="5"/>
        <v>0.76470588235294112</v>
      </c>
      <c r="O29" s="109">
        <v>4</v>
      </c>
      <c r="P29" s="114">
        <f t="shared" si="6"/>
        <v>1</v>
      </c>
      <c r="Q29" s="130">
        <f t="shared" si="7"/>
        <v>0.83547103051747018</v>
      </c>
    </row>
    <row r="30" spans="1:17" s="27" customFormat="1" ht="15.95" customHeight="1">
      <c r="A30" s="31">
        <v>25</v>
      </c>
      <c r="B30" s="52" t="s">
        <v>867</v>
      </c>
      <c r="C30" s="109">
        <v>12</v>
      </c>
      <c r="D30" s="114">
        <f t="shared" si="0"/>
        <v>0.70588235294117652</v>
      </c>
      <c r="E30" s="109">
        <v>15</v>
      </c>
      <c r="F30" s="114">
        <f t="shared" si="1"/>
        <v>0.88235294117647056</v>
      </c>
      <c r="G30" s="127">
        <v>16</v>
      </c>
      <c r="H30" s="114">
        <f t="shared" si="2"/>
        <v>0.84210526315789469</v>
      </c>
      <c r="I30" s="109">
        <v>10</v>
      </c>
      <c r="J30" s="114">
        <f t="shared" si="3"/>
        <v>0.58823529411764708</v>
      </c>
      <c r="K30" s="109">
        <v>10</v>
      </c>
      <c r="L30" s="114">
        <f t="shared" si="4"/>
        <v>0.58823529411764708</v>
      </c>
      <c r="M30" s="109">
        <v>10</v>
      </c>
      <c r="N30" s="114">
        <f t="shared" si="5"/>
        <v>0.58823529411764708</v>
      </c>
      <c r="O30" s="109">
        <v>4</v>
      </c>
      <c r="P30" s="114">
        <f t="shared" si="6"/>
        <v>1</v>
      </c>
      <c r="Q30" s="130">
        <f t="shared" si="7"/>
        <v>0.74214949137549768</v>
      </c>
    </row>
    <row r="31" spans="1:17" s="27" customFormat="1" ht="15.95" customHeight="1">
      <c r="A31" s="31">
        <v>26</v>
      </c>
      <c r="B31" s="52" t="s">
        <v>820</v>
      </c>
      <c r="C31" s="109">
        <v>4</v>
      </c>
      <c r="D31" s="114">
        <f t="shared" si="0"/>
        <v>0.23529411764705882</v>
      </c>
      <c r="E31" s="109">
        <v>5</v>
      </c>
      <c r="F31" s="114">
        <f t="shared" si="1"/>
        <v>0.29411764705882354</v>
      </c>
      <c r="G31" s="127">
        <v>6</v>
      </c>
      <c r="H31" s="114">
        <f t="shared" si="2"/>
        <v>0.31578947368421051</v>
      </c>
      <c r="I31" s="109">
        <v>6</v>
      </c>
      <c r="J31" s="114">
        <f t="shared" si="3"/>
        <v>0.35294117647058826</v>
      </c>
      <c r="K31" s="109">
        <v>6</v>
      </c>
      <c r="L31" s="114">
        <f t="shared" si="4"/>
        <v>0.35294117647058826</v>
      </c>
      <c r="M31" s="109">
        <v>6</v>
      </c>
      <c r="N31" s="114">
        <f t="shared" si="5"/>
        <v>0.35294117647058826</v>
      </c>
      <c r="O31" s="109">
        <v>4</v>
      </c>
      <c r="P31" s="114">
        <f t="shared" si="6"/>
        <v>1</v>
      </c>
      <c r="Q31" s="130">
        <f t="shared" si="7"/>
        <v>0.4148606811145511</v>
      </c>
    </row>
    <row r="32" spans="1:17" ht="15.95" customHeight="1">
      <c r="A32" s="31">
        <v>27</v>
      </c>
      <c r="B32" s="52" t="s">
        <v>813</v>
      </c>
      <c r="C32" s="31">
        <v>14</v>
      </c>
      <c r="D32" s="114">
        <f t="shared" si="0"/>
        <v>0.82352941176470584</v>
      </c>
      <c r="E32" s="31">
        <v>13</v>
      </c>
      <c r="F32" s="114">
        <f t="shared" si="1"/>
        <v>0.76470588235294112</v>
      </c>
      <c r="G32" s="40">
        <v>15</v>
      </c>
      <c r="H32" s="114">
        <f t="shared" si="2"/>
        <v>0.78947368421052633</v>
      </c>
      <c r="I32" s="31">
        <v>10</v>
      </c>
      <c r="J32" s="114">
        <f t="shared" si="3"/>
        <v>0.58823529411764708</v>
      </c>
      <c r="K32" s="31">
        <v>10</v>
      </c>
      <c r="L32" s="114">
        <f t="shared" si="4"/>
        <v>0.58823529411764708</v>
      </c>
      <c r="M32" s="31">
        <v>10</v>
      </c>
      <c r="N32" s="114">
        <f t="shared" si="5"/>
        <v>0.58823529411764708</v>
      </c>
      <c r="O32" s="31">
        <v>2</v>
      </c>
      <c r="P32" s="114">
        <f t="shared" si="6"/>
        <v>0.5</v>
      </c>
      <c r="Q32" s="130">
        <f t="shared" si="7"/>
        <v>0.66320212295444492</v>
      </c>
    </row>
    <row r="33" spans="1:17" ht="15.95" customHeight="1">
      <c r="A33" s="31">
        <v>28</v>
      </c>
      <c r="B33" s="52" t="s">
        <v>835</v>
      </c>
      <c r="C33" s="31">
        <v>13</v>
      </c>
      <c r="D33" s="114">
        <f t="shared" si="0"/>
        <v>0.76470588235294112</v>
      </c>
      <c r="E33" s="31">
        <v>10</v>
      </c>
      <c r="F33" s="114">
        <f t="shared" si="1"/>
        <v>0.58823529411764708</v>
      </c>
      <c r="G33" s="40">
        <v>8</v>
      </c>
      <c r="H33" s="114">
        <f t="shared" si="2"/>
        <v>0.42105263157894735</v>
      </c>
      <c r="I33" s="31">
        <v>13</v>
      </c>
      <c r="J33" s="114">
        <f t="shared" si="3"/>
        <v>0.76470588235294112</v>
      </c>
      <c r="K33" s="31">
        <v>13</v>
      </c>
      <c r="L33" s="114">
        <f t="shared" si="4"/>
        <v>0.76470588235294112</v>
      </c>
      <c r="M33" s="31">
        <v>13</v>
      </c>
      <c r="N33" s="114">
        <f t="shared" si="5"/>
        <v>0.76470588235294112</v>
      </c>
      <c r="O33" s="31">
        <v>2</v>
      </c>
      <c r="P33" s="114">
        <f t="shared" si="6"/>
        <v>0.5</v>
      </c>
      <c r="Q33" s="130">
        <f t="shared" si="7"/>
        <v>0.65258735072976559</v>
      </c>
    </row>
    <row r="34" spans="1:17" ht="15.95" customHeight="1">
      <c r="A34" s="31">
        <v>29</v>
      </c>
      <c r="B34" s="52" t="s">
        <v>806</v>
      </c>
      <c r="C34" s="31">
        <v>16</v>
      </c>
      <c r="D34" s="114">
        <f t="shared" si="0"/>
        <v>0.94117647058823528</v>
      </c>
      <c r="E34" s="31">
        <v>15</v>
      </c>
      <c r="F34" s="114">
        <f t="shared" si="1"/>
        <v>0.88235294117647056</v>
      </c>
      <c r="G34" s="40">
        <v>17</v>
      </c>
      <c r="H34" s="114">
        <f t="shared" si="2"/>
        <v>0.89473684210526316</v>
      </c>
      <c r="I34" s="31">
        <v>16</v>
      </c>
      <c r="J34" s="114">
        <f t="shared" si="3"/>
        <v>0.94117647058823528</v>
      </c>
      <c r="K34" s="31">
        <v>16</v>
      </c>
      <c r="L34" s="114">
        <f t="shared" si="4"/>
        <v>0.94117647058823528</v>
      </c>
      <c r="M34" s="31">
        <v>16</v>
      </c>
      <c r="N34" s="114">
        <f t="shared" si="5"/>
        <v>0.94117647058823528</v>
      </c>
      <c r="O34" s="31">
        <v>2</v>
      </c>
      <c r="P34" s="114">
        <f t="shared" si="6"/>
        <v>0.5</v>
      </c>
      <c r="Q34" s="130">
        <f t="shared" si="7"/>
        <v>0.86311366651923926</v>
      </c>
    </row>
    <row r="35" spans="1:17" ht="15.95" customHeight="1">
      <c r="A35" s="31">
        <v>30</v>
      </c>
      <c r="B35" s="52" t="s">
        <v>837</v>
      </c>
      <c r="C35" s="31">
        <v>14</v>
      </c>
      <c r="D35" s="114">
        <f t="shared" si="0"/>
        <v>0.82352941176470584</v>
      </c>
      <c r="E35" s="31">
        <v>12</v>
      </c>
      <c r="F35" s="114">
        <f t="shared" si="1"/>
        <v>0.70588235294117652</v>
      </c>
      <c r="G35" s="40">
        <v>13</v>
      </c>
      <c r="H35" s="114">
        <f t="shared" si="2"/>
        <v>0.68421052631578949</v>
      </c>
      <c r="I35" s="31">
        <v>10</v>
      </c>
      <c r="J35" s="114">
        <f t="shared" si="3"/>
        <v>0.58823529411764708</v>
      </c>
      <c r="K35" s="31">
        <v>10</v>
      </c>
      <c r="L35" s="114">
        <f t="shared" si="4"/>
        <v>0.58823529411764708</v>
      </c>
      <c r="M35" s="31">
        <v>10</v>
      </c>
      <c r="N35" s="114">
        <f t="shared" si="5"/>
        <v>0.58823529411764708</v>
      </c>
      <c r="O35" s="31">
        <v>2</v>
      </c>
      <c r="P35" s="114">
        <f t="shared" si="6"/>
        <v>0.5</v>
      </c>
      <c r="Q35" s="130">
        <f t="shared" si="7"/>
        <v>0.63976116762494484</v>
      </c>
    </row>
    <row r="36" spans="1:17" ht="15.95" customHeight="1">
      <c r="A36" s="31">
        <v>31</v>
      </c>
      <c r="B36" s="52" t="s">
        <v>862</v>
      </c>
      <c r="C36" s="31">
        <v>14</v>
      </c>
      <c r="D36" s="114">
        <f t="shared" si="0"/>
        <v>0.82352941176470584</v>
      </c>
      <c r="E36" s="31">
        <v>11</v>
      </c>
      <c r="F36" s="114">
        <f t="shared" si="1"/>
        <v>0.6470588235294118</v>
      </c>
      <c r="G36" s="40">
        <v>11</v>
      </c>
      <c r="H36" s="114">
        <f t="shared" si="2"/>
        <v>0.57894736842105265</v>
      </c>
      <c r="I36" s="31">
        <v>13</v>
      </c>
      <c r="J36" s="114">
        <f t="shared" si="3"/>
        <v>0.76470588235294112</v>
      </c>
      <c r="K36" s="31">
        <v>13</v>
      </c>
      <c r="L36" s="114">
        <f t="shared" si="4"/>
        <v>0.76470588235294112</v>
      </c>
      <c r="M36" s="31">
        <v>13</v>
      </c>
      <c r="N36" s="114">
        <f t="shared" si="5"/>
        <v>0.76470588235294112</v>
      </c>
      <c r="O36" s="31">
        <v>2</v>
      </c>
      <c r="P36" s="114">
        <f t="shared" si="6"/>
        <v>0.5</v>
      </c>
      <c r="Q36" s="130">
        <f t="shared" si="7"/>
        <v>0.69195046439628471</v>
      </c>
    </row>
    <row r="37" spans="1:17" ht="15.95" customHeight="1">
      <c r="A37" s="31">
        <v>32</v>
      </c>
      <c r="B37" s="52" t="s">
        <v>863</v>
      </c>
      <c r="C37" s="31">
        <v>9</v>
      </c>
      <c r="D37" s="114">
        <f t="shared" si="0"/>
        <v>0.52941176470588236</v>
      </c>
      <c r="E37" s="31">
        <v>7</v>
      </c>
      <c r="F37" s="114">
        <f t="shared" si="1"/>
        <v>0.41176470588235292</v>
      </c>
      <c r="G37" s="40">
        <v>7</v>
      </c>
      <c r="H37" s="114">
        <f t="shared" si="2"/>
        <v>0.36842105263157893</v>
      </c>
      <c r="I37" s="31">
        <v>8</v>
      </c>
      <c r="J37" s="114">
        <f t="shared" si="3"/>
        <v>0.47058823529411764</v>
      </c>
      <c r="K37" s="31">
        <v>8</v>
      </c>
      <c r="L37" s="114">
        <f t="shared" si="4"/>
        <v>0.47058823529411764</v>
      </c>
      <c r="M37" s="31">
        <v>8</v>
      </c>
      <c r="N37" s="114">
        <f t="shared" si="5"/>
        <v>0.47058823529411764</v>
      </c>
      <c r="O37" s="31">
        <v>2</v>
      </c>
      <c r="P37" s="114">
        <f t="shared" si="6"/>
        <v>0.5</v>
      </c>
      <c r="Q37" s="130">
        <f t="shared" si="7"/>
        <v>0.4601946041574525</v>
      </c>
    </row>
    <row r="38" spans="1:17" ht="15.95" customHeight="1">
      <c r="A38" s="31">
        <v>33</v>
      </c>
      <c r="B38" s="52" t="s">
        <v>876</v>
      </c>
      <c r="C38" s="31">
        <v>17</v>
      </c>
      <c r="D38" s="114">
        <f t="shared" si="0"/>
        <v>1</v>
      </c>
      <c r="E38" s="31">
        <v>14</v>
      </c>
      <c r="F38" s="114">
        <f t="shared" si="1"/>
        <v>0.82352941176470584</v>
      </c>
      <c r="G38" s="40">
        <v>19</v>
      </c>
      <c r="H38" s="114">
        <f t="shared" si="2"/>
        <v>1</v>
      </c>
      <c r="I38" s="31">
        <v>14</v>
      </c>
      <c r="J38" s="114">
        <f t="shared" si="3"/>
        <v>0.82352941176470584</v>
      </c>
      <c r="K38" s="31">
        <v>14</v>
      </c>
      <c r="L38" s="114">
        <f t="shared" si="4"/>
        <v>0.82352941176470584</v>
      </c>
      <c r="M38" s="31">
        <v>14</v>
      </c>
      <c r="N38" s="114">
        <f t="shared" si="5"/>
        <v>0.82352941176470584</v>
      </c>
      <c r="O38" s="31">
        <v>3</v>
      </c>
      <c r="P38" s="114">
        <f t="shared" si="6"/>
        <v>0.75</v>
      </c>
      <c r="Q38" s="130">
        <f t="shared" si="7"/>
        <v>0.86344537815126032</v>
      </c>
    </row>
    <row r="39" spans="1:17" ht="15.95" customHeight="1">
      <c r="A39" s="31">
        <v>34</v>
      </c>
      <c r="B39" s="52" t="s">
        <v>854</v>
      </c>
      <c r="C39" s="31">
        <v>13</v>
      </c>
      <c r="D39" s="114">
        <f t="shared" si="0"/>
        <v>0.76470588235294112</v>
      </c>
      <c r="E39" s="31">
        <v>13</v>
      </c>
      <c r="F39" s="114">
        <f t="shared" si="1"/>
        <v>0.76470588235294112</v>
      </c>
      <c r="G39" s="40">
        <v>14</v>
      </c>
      <c r="H39" s="114">
        <f t="shared" si="2"/>
        <v>0.73684210526315785</v>
      </c>
      <c r="I39" s="31">
        <v>13</v>
      </c>
      <c r="J39" s="114">
        <f t="shared" si="3"/>
        <v>0.76470588235294112</v>
      </c>
      <c r="K39" s="31">
        <v>13</v>
      </c>
      <c r="L39" s="114">
        <f t="shared" si="4"/>
        <v>0.76470588235294112</v>
      </c>
      <c r="M39" s="31">
        <v>13</v>
      </c>
      <c r="N39" s="114">
        <f t="shared" si="5"/>
        <v>0.76470588235294112</v>
      </c>
      <c r="O39" s="31">
        <v>4</v>
      </c>
      <c r="P39" s="114">
        <f t="shared" si="6"/>
        <v>1</v>
      </c>
      <c r="Q39" s="130">
        <f t="shared" si="7"/>
        <v>0.79433878814683767</v>
      </c>
    </row>
    <row r="40" spans="1:17" ht="15.95" customHeight="1">
      <c r="A40" s="31">
        <v>35</v>
      </c>
      <c r="B40" s="52" t="s">
        <v>831</v>
      </c>
      <c r="C40" s="31">
        <v>13</v>
      </c>
      <c r="D40" s="114">
        <f t="shared" si="0"/>
        <v>0.76470588235294112</v>
      </c>
      <c r="E40" s="31">
        <v>15</v>
      </c>
      <c r="F40" s="114">
        <f t="shared" si="1"/>
        <v>0.88235294117647056</v>
      </c>
      <c r="G40" s="40">
        <v>16</v>
      </c>
      <c r="H40" s="114">
        <f t="shared" si="2"/>
        <v>0.84210526315789469</v>
      </c>
      <c r="I40" s="31">
        <v>12</v>
      </c>
      <c r="J40" s="114">
        <f t="shared" si="3"/>
        <v>0.70588235294117652</v>
      </c>
      <c r="K40" s="31">
        <v>12</v>
      </c>
      <c r="L40" s="114">
        <f t="shared" si="4"/>
        <v>0.70588235294117652</v>
      </c>
      <c r="M40" s="31">
        <v>12</v>
      </c>
      <c r="N40" s="114">
        <f t="shared" si="5"/>
        <v>0.70588235294117652</v>
      </c>
      <c r="O40" s="31">
        <v>4</v>
      </c>
      <c r="P40" s="114">
        <f t="shared" si="6"/>
        <v>1</v>
      </c>
      <c r="Q40" s="130">
        <f t="shared" si="7"/>
        <v>0.80097302078726229</v>
      </c>
    </row>
    <row r="41" spans="1:17" ht="15.95" customHeight="1">
      <c r="A41" s="31">
        <v>36</v>
      </c>
      <c r="B41" s="52" t="s">
        <v>839</v>
      </c>
      <c r="C41" s="31">
        <v>11</v>
      </c>
      <c r="D41" s="114">
        <f t="shared" si="0"/>
        <v>0.6470588235294118</v>
      </c>
      <c r="E41" s="31">
        <v>11</v>
      </c>
      <c r="F41" s="114">
        <f t="shared" si="1"/>
        <v>0.6470588235294118</v>
      </c>
      <c r="G41" s="40">
        <v>14</v>
      </c>
      <c r="H41" s="114">
        <f t="shared" si="2"/>
        <v>0.73684210526315785</v>
      </c>
      <c r="I41" s="31">
        <v>12</v>
      </c>
      <c r="J41" s="114">
        <f t="shared" si="3"/>
        <v>0.70588235294117652</v>
      </c>
      <c r="K41" s="31">
        <v>12</v>
      </c>
      <c r="L41" s="114">
        <f t="shared" si="4"/>
        <v>0.70588235294117652</v>
      </c>
      <c r="M41" s="31">
        <v>12</v>
      </c>
      <c r="N41" s="114">
        <f t="shared" si="5"/>
        <v>0.70588235294117652</v>
      </c>
      <c r="O41" s="31">
        <v>3</v>
      </c>
      <c r="P41" s="114">
        <f t="shared" si="6"/>
        <v>0.75</v>
      </c>
      <c r="Q41" s="130">
        <f t="shared" si="7"/>
        <v>0.69980097302078725</v>
      </c>
    </row>
    <row r="42" spans="1:17" ht="15.95" customHeight="1">
      <c r="A42" s="31">
        <v>37</v>
      </c>
      <c r="B42" s="52" t="s">
        <v>907</v>
      </c>
      <c r="C42" s="31">
        <v>1</v>
      </c>
      <c r="D42" s="114">
        <f t="shared" si="0"/>
        <v>5.8823529411764705E-2</v>
      </c>
      <c r="E42" s="31">
        <v>1</v>
      </c>
      <c r="F42" s="114">
        <f t="shared" si="1"/>
        <v>5.8823529411764705E-2</v>
      </c>
      <c r="G42" s="40">
        <v>1</v>
      </c>
      <c r="H42" s="114">
        <f t="shared" si="2"/>
        <v>5.2631578947368418E-2</v>
      </c>
      <c r="I42" s="31">
        <v>4</v>
      </c>
      <c r="J42" s="114">
        <f t="shared" si="3"/>
        <v>0.23529411764705882</v>
      </c>
      <c r="K42" s="31">
        <v>4</v>
      </c>
      <c r="L42" s="114">
        <f t="shared" si="4"/>
        <v>0.23529411764705882</v>
      </c>
      <c r="M42" s="31">
        <v>4</v>
      </c>
      <c r="N42" s="114">
        <f t="shared" si="5"/>
        <v>0.23529411764705882</v>
      </c>
      <c r="O42" s="31">
        <v>2</v>
      </c>
      <c r="P42" s="114">
        <f t="shared" si="6"/>
        <v>0.5</v>
      </c>
      <c r="Q42" s="130">
        <f t="shared" si="7"/>
        <v>0.19659442724458207</v>
      </c>
    </row>
    <row r="43" spans="1:17" ht="15.95" customHeight="1">
      <c r="A43" s="31">
        <v>38</v>
      </c>
      <c r="B43" s="52" t="s">
        <v>830</v>
      </c>
      <c r="C43" s="31">
        <v>4</v>
      </c>
      <c r="D43" s="114">
        <f t="shared" si="0"/>
        <v>0.23529411764705882</v>
      </c>
      <c r="E43" s="31">
        <v>4</v>
      </c>
      <c r="F43" s="114">
        <f t="shared" si="1"/>
        <v>0.23529411764705882</v>
      </c>
      <c r="G43" s="40">
        <v>5</v>
      </c>
      <c r="H43" s="114">
        <f t="shared" si="2"/>
        <v>0.26315789473684209</v>
      </c>
      <c r="I43" s="31">
        <v>8</v>
      </c>
      <c r="J43" s="114">
        <f t="shared" si="3"/>
        <v>0.47058823529411764</v>
      </c>
      <c r="K43" s="31">
        <v>8</v>
      </c>
      <c r="L43" s="114">
        <f t="shared" si="4"/>
        <v>0.47058823529411764</v>
      </c>
      <c r="M43" s="31">
        <v>8</v>
      </c>
      <c r="N43" s="114">
        <f t="shared" si="5"/>
        <v>0.47058823529411764</v>
      </c>
      <c r="O43" s="31">
        <v>2</v>
      </c>
      <c r="P43" s="114">
        <f t="shared" si="6"/>
        <v>0.5</v>
      </c>
      <c r="Q43" s="130">
        <f t="shared" si="7"/>
        <v>0.37793011941618759</v>
      </c>
    </row>
    <row r="44" spans="1:17" ht="15.95" customHeight="1">
      <c r="A44" s="96">
        <v>39</v>
      </c>
      <c r="B44" s="97" t="s">
        <v>846</v>
      </c>
      <c r="C44" s="102">
        <v>0</v>
      </c>
      <c r="D44" s="114">
        <f t="shared" si="0"/>
        <v>0</v>
      </c>
      <c r="E44" s="102">
        <v>0</v>
      </c>
      <c r="F44" s="114">
        <f t="shared" si="1"/>
        <v>0</v>
      </c>
      <c r="G44" s="128">
        <v>0</v>
      </c>
      <c r="H44" s="114">
        <f t="shared" si="2"/>
        <v>0</v>
      </c>
      <c r="I44" s="102">
        <v>0</v>
      </c>
      <c r="J44" s="114">
        <f t="shared" si="3"/>
        <v>0</v>
      </c>
      <c r="K44" s="102">
        <v>0</v>
      </c>
      <c r="L44" s="114">
        <f t="shared" si="4"/>
        <v>0</v>
      </c>
      <c r="M44" s="102">
        <v>0</v>
      </c>
      <c r="N44" s="114">
        <f t="shared" si="5"/>
        <v>0</v>
      </c>
      <c r="O44" s="102">
        <v>0</v>
      </c>
      <c r="P44" s="114">
        <f t="shared" si="6"/>
        <v>0</v>
      </c>
      <c r="Q44" s="130">
        <f t="shared" si="7"/>
        <v>0</v>
      </c>
    </row>
    <row r="45" spans="1:17" ht="15.95" customHeight="1">
      <c r="A45" s="31">
        <v>40</v>
      </c>
      <c r="B45" s="53" t="s">
        <v>935</v>
      </c>
      <c r="C45" s="31">
        <v>8</v>
      </c>
      <c r="D45" s="114">
        <f t="shared" si="0"/>
        <v>0.47058823529411764</v>
      </c>
      <c r="E45" s="31">
        <v>8</v>
      </c>
      <c r="F45" s="114">
        <f t="shared" si="1"/>
        <v>0.47058823529411764</v>
      </c>
      <c r="G45" s="40">
        <v>9</v>
      </c>
      <c r="H45" s="114">
        <f t="shared" si="2"/>
        <v>0.47368421052631576</v>
      </c>
      <c r="I45" s="31">
        <v>6</v>
      </c>
      <c r="J45" s="114">
        <f t="shared" si="3"/>
        <v>0.35294117647058826</v>
      </c>
      <c r="K45" s="31">
        <v>6</v>
      </c>
      <c r="L45" s="114">
        <f t="shared" si="4"/>
        <v>0.35294117647058826</v>
      </c>
      <c r="M45" s="31">
        <v>6</v>
      </c>
      <c r="N45" s="114">
        <f t="shared" si="5"/>
        <v>0.35294117647058826</v>
      </c>
      <c r="O45" s="31">
        <v>3</v>
      </c>
      <c r="P45" s="114">
        <f t="shared" si="6"/>
        <v>0.75</v>
      </c>
      <c r="Q45" s="130">
        <f t="shared" si="7"/>
        <v>0.46052631578947373</v>
      </c>
    </row>
    <row r="46" spans="1:17" ht="15.95" customHeight="1">
      <c r="A46" s="31">
        <v>41</v>
      </c>
      <c r="B46" s="52" t="s">
        <v>761</v>
      </c>
      <c r="C46" s="31">
        <v>6</v>
      </c>
      <c r="D46" s="114">
        <f t="shared" si="0"/>
        <v>0.35294117647058826</v>
      </c>
      <c r="E46" s="31">
        <v>8</v>
      </c>
      <c r="F46" s="114">
        <f t="shared" si="1"/>
        <v>0.47058823529411764</v>
      </c>
      <c r="G46" s="40">
        <v>9</v>
      </c>
      <c r="H46" s="114">
        <f t="shared" si="2"/>
        <v>0.47368421052631576</v>
      </c>
      <c r="I46" s="31">
        <v>7</v>
      </c>
      <c r="J46" s="114">
        <f t="shared" si="3"/>
        <v>0.41176470588235292</v>
      </c>
      <c r="K46" s="31">
        <v>7</v>
      </c>
      <c r="L46" s="114">
        <f t="shared" si="4"/>
        <v>0.41176470588235292</v>
      </c>
      <c r="M46" s="31">
        <v>7</v>
      </c>
      <c r="N46" s="114">
        <f t="shared" si="5"/>
        <v>0.41176470588235292</v>
      </c>
      <c r="O46" s="31">
        <v>2</v>
      </c>
      <c r="P46" s="114">
        <f t="shared" si="6"/>
        <v>0.5</v>
      </c>
      <c r="Q46" s="130">
        <f t="shared" si="7"/>
        <v>0.4332153914197257</v>
      </c>
    </row>
    <row r="47" spans="1:17" ht="15.95" customHeight="1">
      <c r="A47" s="31">
        <v>42</v>
      </c>
      <c r="B47" s="52" t="s">
        <v>851</v>
      </c>
      <c r="C47" s="31">
        <v>16</v>
      </c>
      <c r="D47" s="114">
        <f t="shared" si="0"/>
        <v>0.94117647058823528</v>
      </c>
      <c r="E47" s="31">
        <v>14</v>
      </c>
      <c r="F47" s="114">
        <f t="shared" si="1"/>
        <v>0.82352941176470584</v>
      </c>
      <c r="G47" s="40">
        <v>17</v>
      </c>
      <c r="H47" s="114">
        <f t="shared" si="2"/>
        <v>0.89473684210526316</v>
      </c>
      <c r="I47" s="31">
        <v>14</v>
      </c>
      <c r="J47" s="114">
        <f t="shared" si="3"/>
        <v>0.82352941176470584</v>
      </c>
      <c r="K47" s="31">
        <v>14</v>
      </c>
      <c r="L47" s="114">
        <f t="shared" si="4"/>
        <v>0.82352941176470584</v>
      </c>
      <c r="M47" s="31">
        <v>14</v>
      </c>
      <c r="N47" s="114">
        <f t="shared" si="5"/>
        <v>0.82352941176470584</v>
      </c>
      <c r="O47" s="31">
        <v>3</v>
      </c>
      <c r="P47" s="114">
        <f t="shared" si="6"/>
        <v>0.75</v>
      </c>
      <c r="Q47" s="130">
        <f t="shared" si="7"/>
        <v>0.84000442282176024</v>
      </c>
    </row>
    <row r="48" spans="1:17" ht="15.95" customHeight="1">
      <c r="A48" s="31">
        <v>43</v>
      </c>
      <c r="B48" s="52" t="s">
        <v>891</v>
      </c>
      <c r="C48" s="31">
        <v>15</v>
      </c>
      <c r="D48" s="114">
        <f t="shared" si="0"/>
        <v>0.88235294117647056</v>
      </c>
      <c r="E48" s="31">
        <v>15</v>
      </c>
      <c r="F48" s="114">
        <f t="shared" si="1"/>
        <v>0.88235294117647056</v>
      </c>
      <c r="G48" s="40">
        <v>17</v>
      </c>
      <c r="H48" s="114">
        <f t="shared" si="2"/>
        <v>0.89473684210526316</v>
      </c>
      <c r="I48" s="31">
        <v>14</v>
      </c>
      <c r="J48" s="114">
        <f t="shared" si="3"/>
        <v>0.82352941176470584</v>
      </c>
      <c r="K48" s="31">
        <v>14</v>
      </c>
      <c r="L48" s="114">
        <f t="shared" si="4"/>
        <v>0.82352941176470584</v>
      </c>
      <c r="M48" s="31">
        <v>14</v>
      </c>
      <c r="N48" s="114">
        <f t="shared" si="5"/>
        <v>0.82352941176470584</v>
      </c>
      <c r="O48" s="31">
        <v>3</v>
      </c>
      <c r="P48" s="114">
        <f t="shared" si="6"/>
        <v>0.75</v>
      </c>
      <c r="Q48" s="130">
        <f t="shared" si="7"/>
        <v>0.84000442282176024</v>
      </c>
    </row>
    <row r="49" spans="1:17" ht="15.95" customHeight="1">
      <c r="A49" s="31">
        <v>44</v>
      </c>
      <c r="B49" s="52" t="s">
        <v>815</v>
      </c>
      <c r="C49" s="31">
        <v>2</v>
      </c>
      <c r="D49" s="114">
        <f t="shared" si="0"/>
        <v>0.11764705882352941</v>
      </c>
      <c r="E49" s="31">
        <v>3</v>
      </c>
      <c r="F49" s="114">
        <f t="shared" si="1"/>
        <v>0.17647058823529413</v>
      </c>
      <c r="G49" s="40">
        <v>3</v>
      </c>
      <c r="H49" s="114">
        <f t="shared" si="2"/>
        <v>0.15789473684210525</v>
      </c>
      <c r="I49" s="31">
        <v>6</v>
      </c>
      <c r="J49" s="114">
        <f t="shared" si="3"/>
        <v>0.35294117647058826</v>
      </c>
      <c r="K49" s="31">
        <v>6</v>
      </c>
      <c r="L49" s="114">
        <f t="shared" si="4"/>
        <v>0.35294117647058826</v>
      </c>
      <c r="M49" s="31">
        <v>6</v>
      </c>
      <c r="N49" s="114">
        <f t="shared" si="5"/>
        <v>0.35294117647058826</v>
      </c>
      <c r="O49" s="31">
        <v>2</v>
      </c>
      <c r="P49" s="114">
        <f t="shared" si="6"/>
        <v>0.5</v>
      </c>
      <c r="Q49" s="130">
        <f t="shared" si="7"/>
        <v>0.28726227333038479</v>
      </c>
    </row>
    <row r="50" spans="1:17" ht="15.95" customHeight="1">
      <c r="A50" s="31">
        <v>45</v>
      </c>
      <c r="B50" s="52" t="s">
        <v>869</v>
      </c>
      <c r="C50" s="31">
        <v>0</v>
      </c>
      <c r="D50" s="114">
        <f t="shared" si="0"/>
        <v>0</v>
      </c>
      <c r="E50" s="31">
        <v>0</v>
      </c>
      <c r="F50" s="114">
        <f t="shared" si="1"/>
        <v>0</v>
      </c>
      <c r="G50" s="40">
        <v>0</v>
      </c>
      <c r="H50" s="114">
        <f t="shared" si="2"/>
        <v>0</v>
      </c>
      <c r="I50" s="31">
        <v>0</v>
      </c>
      <c r="J50" s="114">
        <f t="shared" si="3"/>
        <v>0</v>
      </c>
      <c r="K50" s="31">
        <v>0</v>
      </c>
      <c r="L50" s="114">
        <f t="shared" si="4"/>
        <v>0</v>
      </c>
      <c r="M50" s="31">
        <v>0</v>
      </c>
      <c r="N50" s="114">
        <f t="shared" si="5"/>
        <v>0</v>
      </c>
      <c r="O50" s="31">
        <v>0</v>
      </c>
      <c r="P50" s="114">
        <f t="shared" si="6"/>
        <v>0</v>
      </c>
      <c r="Q50" s="130">
        <f t="shared" si="7"/>
        <v>0</v>
      </c>
    </row>
    <row r="51" spans="1:17" ht="15.95" customHeight="1">
      <c r="A51" s="31">
        <v>46</v>
      </c>
      <c r="B51" s="52" t="s">
        <v>829</v>
      </c>
      <c r="C51" s="31">
        <v>10</v>
      </c>
      <c r="D51" s="114">
        <f t="shared" si="0"/>
        <v>0.58823529411764708</v>
      </c>
      <c r="E51" s="31">
        <v>10</v>
      </c>
      <c r="F51" s="114">
        <f t="shared" si="1"/>
        <v>0.58823529411764708</v>
      </c>
      <c r="G51" s="40">
        <v>10</v>
      </c>
      <c r="H51" s="114">
        <f t="shared" si="2"/>
        <v>0.52631578947368418</v>
      </c>
      <c r="I51" s="31">
        <v>10</v>
      </c>
      <c r="J51" s="114">
        <f t="shared" si="3"/>
        <v>0.58823529411764708</v>
      </c>
      <c r="K51" s="31">
        <v>10</v>
      </c>
      <c r="L51" s="114">
        <f t="shared" si="4"/>
        <v>0.58823529411764708</v>
      </c>
      <c r="M51" s="31">
        <v>10</v>
      </c>
      <c r="N51" s="114">
        <f t="shared" si="5"/>
        <v>0.58823529411764708</v>
      </c>
      <c r="O51" s="31">
        <v>2</v>
      </c>
      <c r="P51" s="114">
        <f t="shared" si="6"/>
        <v>0.5</v>
      </c>
      <c r="Q51" s="130">
        <f t="shared" si="7"/>
        <v>0.56678460858027424</v>
      </c>
    </row>
    <row r="52" spans="1:17" ht="15.95" customHeight="1">
      <c r="A52" s="31">
        <v>47</v>
      </c>
      <c r="B52" s="52" t="s">
        <v>848</v>
      </c>
      <c r="C52" s="31">
        <v>8</v>
      </c>
      <c r="D52" s="114">
        <f t="shared" si="0"/>
        <v>0.47058823529411764</v>
      </c>
      <c r="E52" s="31">
        <v>7</v>
      </c>
      <c r="F52" s="114">
        <f t="shared" si="1"/>
        <v>0.41176470588235292</v>
      </c>
      <c r="G52" s="40">
        <v>9</v>
      </c>
      <c r="H52" s="114">
        <f t="shared" si="2"/>
        <v>0.47368421052631576</v>
      </c>
      <c r="I52" s="31">
        <v>7</v>
      </c>
      <c r="J52" s="114">
        <f t="shared" si="3"/>
        <v>0.41176470588235292</v>
      </c>
      <c r="K52" s="31">
        <v>7</v>
      </c>
      <c r="L52" s="114">
        <f t="shared" si="4"/>
        <v>0.41176470588235292</v>
      </c>
      <c r="M52" s="31">
        <v>7</v>
      </c>
      <c r="N52" s="114">
        <f t="shared" si="5"/>
        <v>0.41176470588235292</v>
      </c>
      <c r="O52" s="31">
        <v>2</v>
      </c>
      <c r="P52" s="114">
        <f t="shared" si="6"/>
        <v>0.5</v>
      </c>
      <c r="Q52" s="130">
        <f t="shared" si="7"/>
        <v>0.44161875276426354</v>
      </c>
    </row>
    <row r="53" spans="1:17" ht="15.95" customHeight="1">
      <c r="A53" s="31">
        <v>48</v>
      </c>
      <c r="B53" s="53" t="s">
        <v>934</v>
      </c>
      <c r="C53" s="31">
        <v>14</v>
      </c>
      <c r="D53" s="114">
        <f t="shared" si="0"/>
        <v>0.82352941176470584</v>
      </c>
      <c r="E53" s="31">
        <v>16</v>
      </c>
      <c r="F53" s="114">
        <f t="shared" si="1"/>
        <v>0.94117647058823528</v>
      </c>
      <c r="G53" s="40">
        <v>17</v>
      </c>
      <c r="H53" s="114">
        <f t="shared" si="2"/>
        <v>0.89473684210526316</v>
      </c>
      <c r="I53" s="31">
        <v>14</v>
      </c>
      <c r="J53" s="114">
        <f t="shared" si="3"/>
        <v>0.82352941176470584</v>
      </c>
      <c r="K53" s="31">
        <v>14</v>
      </c>
      <c r="L53" s="114">
        <f t="shared" si="4"/>
        <v>0.82352941176470584</v>
      </c>
      <c r="M53" s="31">
        <v>14</v>
      </c>
      <c r="N53" s="114">
        <f t="shared" si="5"/>
        <v>0.82352941176470584</v>
      </c>
      <c r="O53" s="31">
        <v>4</v>
      </c>
      <c r="P53" s="114">
        <f t="shared" si="6"/>
        <v>1</v>
      </c>
      <c r="Q53" s="130">
        <f t="shared" si="7"/>
        <v>0.87571870853604594</v>
      </c>
    </row>
    <row r="54" spans="1:17" ht="15.95" customHeight="1">
      <c r="A54" s="31">
        <v>49</v>
      </c>
      <c r="B54" s="52" t="s">
        <v>844</v>
      </c>
      <c r="C54" s="31">
        <v>9</v>
      </c>
      <c r="D54" s="114">
        <f t="shared" si="0"/>
        <v>0.52941176470588236</v>
      </c>
      <c r="E54" s="31">
        <v>8</v>
      </c>
      <c r="F54" s="114">
        <f t="shared" si="1"/>
        <v>0.47058823529411764</v>
      </c>
      <c r="G54" s="40">
        <v>5</v>
      </c>
      <c r="H54" s="114">
        <f t="shared" si="2"/>
        <v>0.26315789473684209</v>
      </c>
      <c r="I54" s="31">
        <v>12</v>
      </c>
      <c r="J54" s="114">
        <f t="shared" si="3"/>
        <v>0.70588235294117652</v>
      </c>
      <c r="K54" s="31">
        <v>12</v>
      </c>
      <c r="L54" s="114">
        <f t="shared" si="4"/>
        <v>0.70588235294117652</v>
      </c>
      <c r="M54" s="31">
        <v>12</v>
      </c>
      <c r="N54" s="114">
        <f t="shared" si="5"/>
        <v>0.70588235294117652</v>
      </c>
      <c r="O54" s="31">
        <v>3</v>
      </c>
      <c r="P54" s="114">
        <f t="shared" si="6"/>
        <v>0.75</v>
      </c>
      <c r="Q54" s="130">
        <f t="shared" si="7"/>
        <v>0.59011499336576734</v>
      </c>
    </row>
    <row r="55" spans="1:17" ht="15.95" customHeight="1">
      <c r="A55" s="71">
        <v>50</v>
      </c>
      <c r="B55" s="72" t="s">
        <v>856</v>
      </c>
      <c r="C55" s="31">
        <v>15</v>
      </c>
      <c r="D55" s="114">
        <f t="shared" si="0"/>
        <v>0.88235294117647056</v>
      </c>
      <c r="E55" s="31">
        <v>16</v>
      </c>
      <c r="F55" s="114">
        <f t="shared" si="1"/>
        <v>0.94117647058823528</v>
      </c>
      <c r="G55" s="40">
        <v>18</v>
      </c>
      <c r="H55" s="114">
        <f t="shared" si="2"/>
        <v>0.94736842105263153</v>
      </c>
      <c r="I55" s="31">
        <v>13</v>
      </c>
      <c r="J55" s="114">
        <f t="shared" si="3"/>
        <v>0.76470588235294112</v>
      </c>
      <c r="K55" s="31">
        <v>13</v>
      </c>
      <c r="L55" s="114">
        <f t="shared" si="4"/>
        <v>0.76470588235294112</v>
      </c>
      <c r="M55" s="31">
        <v>13</v>
      </c>
      <c r="N55" s="114">
        <f t="shared" si="5"/>
        <v>0.76470588235294112</v>
      </c>
      <c r="O55" s="31">
        <v>3</v>
      </c>
      <c r="P55" s="114">
        <f t="shared" si="6"/>
        <v>0.75</v>
      </c>
      <c r="Q55" s="130">
        <f t="shared" si="7"/>
        <v>0.83071649712516582</v>
      </c>
    </row>
    <row r="56" spans="1:17" ht="15.95" customHeight="1">
      <c r="A56" s="31">
        <v>51</v>
      </c>
      <c r="B56" s="52" t="s">
        <v>883</v>
      </c>
      <c r="C56" s="31">
        <v>14</v>
      </c>
      <c r="D56" s="114">
        <f t="shared" si="0"/>
        <v>0.82352941176470584</v>
      </c>
      <c r="E56" s="31">
        <v>15</v>
      </c>
      <c r="F56" s="114">
        <f t="shared" si="1"/>
        <v>0.88235294117647056</v>
      </c>
      <c r="G56" s="40">
        <v>14</v>
      </c>
      <c r="H56" s="114">
        <f t="shared" si="2"/>
        <v>0.73684210526315785</v>
      </c>
      <c r="I56" s="31">
        <v>9</v>
      </c>
      <c r="J56" s="114">
        <f t="shared" si="3"/>
        <v>0.52941176470588236</v>
      </c>
      <c r="K56" s="31">
        <v>9</v>
      </c>
      <c r="L56" s="114">
        <f t="shared" si="4"/>
        <v>0.52941176470588236</v>
      </c>
      <c r="M56" s="31">
        <v>9</v>
      </c>
      <c r="N56" s="114">
        <f t="shared" si="5"/>
        <v>0.52941176470588236</v>
      </c>
      <c r="O56" s="31">
        <v>4</v>
      </c>
      <c r="P56" s="114">
        <f t="shared" si="6"/>
        <v>1</v>
      </c>
      <c r="Q56" s="130">
        <f t="shared" si="7"/>
        <v>0.71870853604599727</v>
      </c>
    </row>
    <row r="57" spans="1:17" ht="15.95" customHeight="1">
      <c r="A57" s="31">
        <v>52</v>
      </c>
      <c r="B57" s="52" t="s">
        <v>826</v>
      </c>
      <c r="C57" s="31">
        <v>9</v>
      </c>
      <c r="D57" s="114">
        <f t="shared" si="0"/>
        <v>0.52941176470588236</v>
      </c>
      <c r="E57" s="31">
        <v>9</v>
      </c>
      <c r="F57" s="114">
        <f t="shared" si="1"/>
        <v>0.52941176470588236</v>
      </c>
      <c r="G57" s="40">
        <v>11</v>
      </c>
      <c r="H57" s="114">
        <f t="shared" si="2"/>
        <v>0.57894736842105265</v>
      </c>
      <c r="I57" s="31">
        <v>11</v>
      </c>
      <c r="J57" s="114">
        <f t="shared" si="3"/>
        <v>0.6470588235294118</v>
      </c>
      <c r="K57" s="31">
        <v>11</v>
      </c>
      <c r="L57" s="114">
        <f t="shared" si="4"/>
        <v>0.6470588235294118</v>
      </c>
      <c r="M57" s="31">
        <v>11</v>
      </c>
      <c r="N57" s="114">
        <f t="shared" si="5"/>
        <v>0.6470588235294118</v>
      </c>
      <c r="O57" s="31">
        <v>2</v>
      </c>
      <c r="P57" s="114">
        <f t="shared" si="6"/>
        <v>0.5</v>
      </c>
      <c r="Q57" s="130">
        <f t="shared" si="7"/>
        <v>0.58270676691729328</v>
      </c>
    </row>
    <row r="58" spans="1:17" ht="15.95" customHeight="1">
      <c r="A58" s="31">
        <v>53</v>
      </c>
      <c r="B58" s="52" t="s">
        <v>898</v>
      </c>
      <c r="C58" s="31">
        <v>0</v>
      </c>
      <c r="D58" s="114">
        <f t="shared" si="0"/>
        <v>0</v>
      </c>
      <c r="E58" s="31">
        <v>0</v>
      </c>
      <c r="F58" s="114">
        <f t="shared" si="1"/>
        <v>0</v>
      </c>
      <c r="G58" s="40">
        <v>0</v>
      </c>
      <c r="H58" s="114">
        <f t="shared" si="2"/>
        <v>0</v>
      </c>
      <c r="I58" s="31">
        <v>0</v>
      </c>
      <c r="J58" s="114">
        <f t="shared" si="3"/>
        <v>0</v>
      </c>
      <c r="K58" s="31">
        <v>0</v>
      </c>
      <c r="L58" s="114">
        <f t="shared" si="4"/>
        <v>0</v>
      </c>
      <c r="M58" s="31">
        <v>0</v>
      </c>
      <c r="N58" s="114">
        <f t="shared" si="5"/>
        <v>0</v>
      </c>
      <c r="O58" s="31">
        <v>0</v>
      </c>
      <c r="P58" s="114">
        <f t="shared" si="6"/>
        <v>0</v>
      </c>
      <c r="Q58" s="130">
        <f t="shared" si="7"/>
        <v>0</v>
      </c>
    </row>
    <row r="59" spans="1:17" ht="15.95" customHeight="1">
      <c r="A59" s="31">
        <v>54</v>
      </c>
      <c r="B59" s="52" t="s">
        <v>855</v>
      </c>
      <c r="C59" s="31">
        <v>14</v>
      </c>
      <c r="D59" s="114">
        <f t="shared" si="0"/>
        <v>0.82352941176470584</v>
      </c>
      <c r="E59" s="31">
        <v>14</v>
      </c>
      <c r="F59" s="114">
        <f t="shared" si="1"/>
        <v>0.82352941176470584</v>
      </c>
      <c r="G59" s="40">
        <v>16</v>
      </c>
      <c r="H59" s="114">
        <f t="shared" si="2"/>
        <v>0.84210526315789469</v>
      </c>
      <c r="I59" s="31">
        <v>12</v>
      </c>
      <c r="J59" s="114">
        <f t="shared" si="3"/>
        <v>0.70588235294117652</v>
      </c>
      <c r="K59" s="31">
        <v>12</v>
      </c>
      <c r="L59" s="114">
        <f t="shared" si="4"/>
        <v>0.70588235294117652</v>
      </c>
      <c r="M59" s="31">
        <v>12</v>
      </c>
      <c r="N59" s="114">
        <f t="shared" si="5"/>
        <v>0.70588235294117652</v>
      </c>
      <c r="O59" s="31">
        <v>3</v>
      </c>
      <c r="P59" s="114">
        <f t="shared" si="6"/>
        <v>0.75</v>
      </c>
      <c r="Q59" s="130">
        <f t="shared" si="7"/>
        <v>0.76525873507297659</v>
      </c>
    </row>
    <row r="60" spans="1:17" ht="15.95" customHeight="1">
      <c r="A60" s="31">
        <v>55</v>
      </c>
      <c r="B60" s="52" t="s">
        <v>838</v>
      </c>
      <c r="C60" s="31">
        <v>15</v>
      </c>
      <c r="D60" s="114">
        <f t="shared" si="0"/>
        <v>0.88235294117647056</v>
      </c>
      <c r="E60" s="31">
        <v>14</v>
      </c>
      <c r="F60" s="114">
        <f t="shared" si="1"/>
        <v>0.82352941176470584</v>
      </c>
      <c r="G60" s="40">
        <v>16</v>
      </c>
      <c r="H60" s="114">
        <f t="shared" si="2"/>
        <v>0.84210526315789469</v>
      </c>
      <c r="I60" s="31">
        <v>15</v>
      </c>
      <c r="J60" s="114">
        <f t="shared" si="3"/>
        <v>0.88235294117647056</v>
      </c>
      <c r="K60" s="31">
        <v>15</v>
      </c>
      <c r="L60" s="114">
        <f t="shared" si="4"/>
        <v>0.88235294117647056</v>
      </c>
      <c r="M60" s="31">
        <v>15</v>
      </c>
      <c r="N60" s="114">
        <f t="shared" si="5"/>
        <v>0.88235294117647056</v>
      </c>
      <c r="O60" s="31">
        <v>2</v>
      </c>
      <c r="P60" s="114">
        <f t="shared" si="6"/>
        <v>0.5</v>
      </c>
      <c r="Q60" s="130">
        <f t="shared" si="7"/>
        <v>0.81357806280406897</v>
      </c>
    </row>
    <row r="61" spans="1:17" ht="15.95" customHeight="1">
      <c r="A61" s="31">
        <v>56</v>
      </c>
      <c r="B61" s="52" t="s">
        <v>809</v>
      </c>
      <c r="C61" s="31">
        <v>12</v>
      </c>
      <c r="D61" s="114">
        <f t="shared" si="0"/>
        <v>0.70588235294117652</v>
      </c>
      <c r="E61" s="31">
        <v>10</v>
      </c>
      <c r="F61" s="114">
        <f t="shared" si="1"/>
        <v>0.58823529411764708</v>
      </c>
      <c r="G61" s="40">
        <v>7</v>
      </c>
      <c r="H61" s="114">
        <f t="shared" si="2"/>
        <v>0.36842105263157893</v>
      </c>
      <c r="I61" s="31">
        <v>10</v>
      </c>
      <c r="J61" s="114">
        <f t="shared" si="3"/>
        <v>0.58823529411764708</v>
      </c>
      <c r="K61" s="31">
        <v>10</v>
      </c>
      <c r="L61" s="114">
        <f t="shared" si="4"/>
        <v>0.58823529411764708</v>
      </c>
      <c r="M61" s="31">
        <v>10</v>
      </c>
      <c r="N61" s="114">
        <f t="shared" si="5"/>
        <v>0.58823529411764708</v>
      </c>
      <c r="O61" s="31">
        <v>3</v>
      </c>
      <c r="P61" s="114">
        <f t="shared" si="6"/>
        <v>0.75</v>
      </c>
      <c r="Q61" s="130">
        <f t="shared" si="7"/>
        <v>0.59674922600619207</v>
      </c>
    </row>
    <row r="62" spans="1:17" ht="15.95" customHeight="1">
      <c r="A62" s="31">
        <v>57</v>
      </c>
      <c r="B62" s="54" t="s">
        <v>819</v>
      </c>
      <c r="C62" s="31">
        <v>15</v>
      </c>
      <c r="D62" s="114">
        <f t="shared" si="0"/>
        <v>0.88235294117647056</v>
      </c>
      <c r="E62" s="31">
        <v>17</v>
      </c>
      <c r="F62" s="114">
        <f t="shared" si="1"/>
        <v>1</v>
      </c>
      <c r="G62" s="40">
        <v>18</v>
      </c>
      <c r="H62" s="114">
        <f t="shared" si="2"/>
        <v>0.94736842105263153</v>
      </c>
      <c r="I62" s="31">
        <v>17</v>
      </c>
      <c r="J62" s="114">
        <f t="shared" si="3"/>
        <v>1</v>
      </c>
      <c r="K62" s="31">
        <v>17</v>
      </c>
      <c r="L62" s="114">
        <f t="shared" si="4"/>
        <v>1</v>
      </c>
      <c r="M62" s="31">
        <v>17</v>
      </c>
      <c r="N62" s="114">
        <f t="shared" si="5"/>
        <v>1</v>
      </c>
      <c r="O62" s="31">
        <v>4</v>
      </c>
      <c r="P62" s="114">
        <f t="shared" si="6"/>
        <v>1</v>
      </c>
      <c r="Q62" s="130">
        <f t="shared" si="7"/>
        <v>0.97567448031844317</v>
      </c>
    </row>
    <row r="63" spans="1:17" ht="15.95" customHeight="1">
      <c r="A63" s="31">
        <v>58</v>
      </c>
      <c r="B63" s="52" t="s">
        <v>900</v>
      </c>
      <c r="C63" s="31">
        <v>9</v>
      </c>
      <c r="D63" s="114">
        <f t="shared" si="0"/>
        <v>0.52941176470588236</v>
      </c>
      <c r="E63" s="31">
        <v>8</v>
      </c>
      <c r="F63" s="114">
        <f t="shared" si="1"/>
        <v>0.47058823529411764</v>
      </c>
      <c r="G63" s="40">
        <v>9</v>
      </c>
      <c r="H63" s="114">
        <f t="shared" si="2"/>
        <v>0.47368421052631576</v>
      </c>
      <c r="I63" s="31">
        <v>9</v>
      </c>
      <c r="J63" s="114">
        <f t="shared" si="3"/>
        <v>0.52941176470588236</v>
      </c>
      <c r="K63" s="31">
        <v>9</v>
      </c>
      <c r="L63" s="114">
        <f t="shared" si="4"/>
        <v>0.52941176470588236</v>
      </c>
      <c r="M63" s="31">
        <v>9</v>
      </c>
      <c r="N63" s="114">
        <f t="shared" si="5"/>
        <v>0.52941176470588236</v>
      </c>
      <c r="O63" s="31">
        <v>3</v>
      </c>
      <c r="P63" s="114">
        <f t="shared" si="6"/>
        <v>0.75</v>
      </c>
      <c r="Q63" s="130">
        <f t="shared" si="7"/>
        <v>0.54455992923485186</v>
      </c>
    </row>
    <row r="64" spans="1:17" ht="15.95" customHeight="1">
      <c r="A64" s="31">
        <v>59</v>
      </c>
      <c r="B64" s="52" t="s">
        <v>861</v>
      </c>
      <c r="C64" s="31">
        <v>12</v>
      </c>
      <c r="D64" s="114">
        <f t="shared" si="0"/>
        <v>0.70588235294117652</v>
      </c>
      <c r="E64" s="31">
        <v>12</v>
      </c>
      <c r="F64" s="114">
        <f t="shared" si="1"/>
        <v>0.70588235294117652</v>
      </c>
      <c r="G64" s="40">
        <v>13</v>
      </c>
      <c r="H64" s="114">
        <f t="shared" si="2"/>
        <v>0.68421052631578949</v>
      </c>
      <c r="I64" s="31">
        <v>12</v>
      </c>
      <c r="J64" s="114">
        <f t="shared" si="3"/>
        <v>0.70588235294117652</v>
      </c>
      <c r="K64" s="31">
        <v>12</v>
      </c>
      <c r="L64" s="114">
        <f t="shared" si="4"/>
        <v>0.70588235294117652</v>
      </c>
      <c r="M64" s="31">
        <v>12</v>
      </c>
      <c r="N64" s="114">
        <f t="shared" si="5"/>
        <v>0.70588235294117652</v>
      </c>
      <c r="O64" s="31">
        <v>3</v>
      </c>
      <c r="P64" s="114">
        <f t="shared" si="6"/>
        <v>0.75</v>
      </c>
      <c r="Q64" s="130">
        <f t="shared" si="7"/>
        <v>0.70908889871738179</v>
      </c>
    </row>
    <row r="65" spans="1:17" ht="15.95" customHeight="1">
      <c r="A65" s="31">
        <v>60</v>
      </c>
      <c r="B65" s="52" t="s">
        <v>885</v>
      </c>
      <c r="C65" s="31">
        <v>13</v>
      </c>
      <c r="D65" s="114">
        <f t="shared" si="0"/>
        <v>0.76470588235294112</v>
      </c>
      <c r="E65" s="31">
        <v>13</v>
      </c>
      <c r="F65" s="114">
        <f t="shared" si="1"/>
        <v>0.76470588235294112</v>
      </c>
      <c r="G65" s="40">
        <v>14</v>
      </c>
      <c r="H65" s="114">
        <f t="shared" si="2"/>
        <v>0.73684210526315785</v>
      </c>
      <c r="I65" s="31">
        <v>15</v>
      </c>
      <c r="J65" s="114">
        <f t="shared" si="3"/>
        <v>0.88235294117647056</v>
      </c>
      <c r="K65" s="31">
        <v>15</v>
      </c>
      <c r="L65" s="114">
        <f t="shared" si="4"/>
        <v>0.88235294117647056</v>
      </c>
      <c r="M65" s="31">
        <v>15</v>
      </c>
      <c r="N65" s="114">
        <f t="shared" si="5"/>
        <v>0.88235294117647056</v>
      </c>
      <c r="O65" s="31">
        <v>2</v>
      </c>
      <c r="P65" s="114">
        <f t="shared" si="6"/>
        <v>0.5</v>
      </c>
      <c r="Q65" s="130">
        <f t="shared" si="7"/>
        <v>0.77333038478549321</v>
      </c>
    </row>
    <row r="66" spans="1:17" ht="15.95" customHeight="1">
      <c r="A66" s="31">
        <v>61</v>
      </c>
      <c r="B66" s="52" t="s">
        <v>868</v>
      </c>
      <c r="C66" s="31">
        <v>13</v>
      </c>
      <c r="D66" s="114">
        <f t="shared" si="0"/>
        <v>0.76470588235294112</v>
      </c>
      <c r="E66" s="31">
        <v>13</v>
      </c>
      <c r="F66" s="114">
        <f t="shared" si="1"/>
        <v>0.76470588235294112</v>
      </c>
      <c r="G66" s="40">
        <v>15</v>
      </c>
      <c r="H66" s="114">
        <f t="shared" si="2"/>
        <v>0.78947368421052633</v>
      </c>
      <c r="I66" s="31">
        <v>12</v>
      </c>
      <c r="J66" s="114">
        <f t="shared" si="3"/>
        <v>0.70588235294117652</v>
      </c>
      <c r="K66" s="31">
        <v>12</v>
      </c>
      <c r="L66" s="114">
        <f t="shared" si="4"/>
        <v>0.70588235294117652</v>
      </c>
      <c r="M66" s="31">
        <v>12</v>
      </c>
      <c r="N66" s="114">
        <f t="shared" si="5"/>
        <v>0.70588235294117652</v>
      </c>
      <c r="O66" s="31">
        <v>4</v>
      </c>
      <c r="P66" s="114">
        <f t="shared" si="6"/>
        <v>1</v>
      </c>
      <c r="Q66" s="130">
        <f t="shared" si="7"/>
        <v>0.77664750110570557</v>
      </c>
    </row>
    <row r="67" spans="1:17" ht="15.95" customHeight="1">
      <c r="A67" s="31">
        <v>62</v>
      </c>
      <c r="B67" s="52" t="s">
        <v>906</v>
      </c>
      <c r="C67" s="31">
        <v>2</v>
      </c>
      <c r="D67" s="114">
        <f t="shared" si="0"/>
        <v>0.11764705882352941</v>
      </c>
      <c r="E67" s="31">
        <v>2</v>
      </c>
      <c r="F67" s="114">
        <f t="shared" si="1"/>
        <v>0.11764705882352941</v>
      </c>
      <c r="G67" s="40">
        <v>1</v>
      </c>
      <c r="H67" s="114">
        <f t="shared" si="2"/>
        <v>5.2631578947368418E-2</v>
      </c>
      <c r="I67" s="31">
        <v>3</v>
      </c>
      <c r="J67" s="114">
        <f t="shared" si="3"/>
        <v>0.17647058823529413</v>
      </c>
      <c r="K67" s="31">
        <v>3</v>
      </c>
      <c r="L67" s="114">
        <f t="shared" si="4"/>
        <v>0.17647058823529413</v>
      </c>
      <c r="M67" s="31">
        <v>3</v>
      </c>
      <c r="N67" s="114">
        <f t="shared" si="5"/>
        <v>0.17647058823529413</v>
      </c>
      <c r="O67" s="31">
        <v>2</v>
      </c>
      <c r="P67" s="114">
        <f t="shared" si="6"/>
        <v>0.5</v>
      </c>
      <c r="Q67" s="130">
        <f t="shared" si="7"/>
        <v>0.18819106590004425</v>
      </c>
    </row>
    <row r="68" spans="1:17" ht="15.95" customHeight="1">
      <c r="A68" s="31">
        <v>63</v>
      </c>
      <c r="B68" s="52" t="s">
        <v>832</v>
      </c>
      <c r="C68" s="31">
        <v>7</v>
      </c>
      <c r="D68" s="114">
        <f t="shared" si="0"/>
        <v>0.41176470588235292</v>
      </c>
      <c r="E68" s="31">
        <v>6</v>
      </c>
      <c r="F68" s="114">
        <f t="shared" si="1"/>
        <v>0.35294117647058826</v>
      </c>
      <c r="G68" s="40">
        <v>7</v>
      </c>
      <c r="H68" s="114">
        <f t="shared" si="2"/>
        <v>0.36842105263157893</v>
      </c>
      <c r="I68" s="31">
        <v>11</v>
      </c>
      <c r="J68" s="114">
        <f t="shared" si="3"/>
        <v>0.6470588235294118</v>
      </c>
      <c r="K68" s="31">
        <v>11</v>
      </c>
      <c r="L68" s="114">
        <f t="shared" si="4"/>
        <v>0.6470588235294118</v>
      </c>
      <c r="M68" s="31">
        <v>11</v>
      </c>
      <c r="N68" s="114">
        <f t="shared" si="5"/>
        <v>0.6470588235294118</v>
      </c>
      <c r="O68" s="31">
        <v>4</v>
      </c>
      <c r="P68" s="114">
        <f t="shared" si="6"/>
        <v>1</v>
      </c>
      <c r="Q68" s="130">
        <f t="shared" si="7"/>
        <v>0.58204334365325072</v>
      </c>
    </row>
    <row r="69" spans="1:17" ht="15.95" customHeight="1">
      <c r="A69" s="31">
        <v>64</v>
      </c>
      <c r="B69" s="52" t="s">
        <v>864</v>
      </c>
      <c r="C69" s="31">
        <v>5</v>
      </c>
      <c r="D69" s="114">
        <f t="shared" si="0"/>
        <v>0.29411764705882354</v>
      </c>
      <c r="E69" s="31">
        <v>6</v>
      </c>
      <c r="F69" s="114">
        <f t="shared" si="1"/>
        <v>0.35294117647058826</v>
      </c>
      <c r="G69" s="40">
        <v>3</v>
      </c>
      <c r="H69" s="114">
        <f t="shared" si="2"/>
        <v>0.15789473684210525</v>
      </c>
      <c r="I69" s="31">
        <v>4</v>
      </c>
      <c r="J69" s="114">
        <f t="shared" si="3"/>
        <v>0.23529411764705882</v>
      </c>
      <c r="K69" s="31">
        <v>4</v>
      </c>
      <c r="L69" s="114">
        <f t="shared" si="4"/>
        <v>0.23529411764705882</v>
      </c>
      <c r="M69" s="31">
        <v>4</v>
      </c>
      <c r="N69" s="114">
        <f t="shared" si="5"/>
        <v>0.23529411764705882</v>
      </c>
      <c r="O69" s="31">
        <v>0</v>
      </c>
      <c r="P69" s="114">
        <f t="shared" si="6"/>
        <v>0</v>
      </c>
      <c r="Q69" s="130">
        <f t="shared" si="7"/>
        <v>0.21583370190181336</v>
      </c>
    </row>
  </sheetData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0"/>
  <sheetViews>
    <sheetView topLeftCell="A64" workbookViewId="0">
      <selection activeCell="B65" sqref="B65"/>
    </sheetView>
  </sheetViews>
  <sheetFormatPr defaultRowHeight="24.95" customHeight="1"/>
  <cols>
    <col min="1" max="1" width="7" style="10" bestFit="1" customWidth="1"/>
    <col min="2" max="2" width="36.42578125" style="9" bestFit="1" customWidth="1"/>
    <col min="3" max="3" width="7.85546875" style="19" customWidth="1"/>
    <col min="4" max="4" width="7.85546875" style="74" customWidth="1"/>
    <col min="5" max="5" width="8" style="9" customWidth="1"/>
    <col min="6" max="6" width="8.28515625" style="74" customWidth="1"/>
    <col min="7" max="7" width="7.85546875" style="9" customWidth="1"/>
    <col min="8" max="8" width="7.28515625" style="74" customWidth="1"/>
    <col min="9" max="9" width="8.140625" style="9" customWidth="1"/>
    <col min="10" max="10" width="7.5703125" style="74" customWidth="1"/>
    <col min="11" max="11" width="7.7109375" style="9" customWidth="1"/>
    <col min="12" max="12" width="8" style="74" customWidth="1"/>
    <col min="13" max="13" width="6.85546875" style="9" customWidth="1"/>
    <col min="14" max="14" width="8.140625" style="19" customWidth="1"/>
    <col min="15" max="15" width="6.5703125" style="19" customWidth="1"/>
    <col min="16" max="16" width="8.28515625" style="19" customWidth="1"/>
    <col min="17" max="17" width="7.28515625" style="19" bestFit="1" customWidth="1"/>
    <col min="18" max="16384" width="9.140625" style="9"/>
  </cols>
  <sheetData>
    <row r="1" spans="1:17" ht="24.95" customHeight="1">
      <c r="A1" s="180" t="s">
        <v>1011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7" s="87" customFormat="1" ht="21">
      <c r="A2" s="85"/>
      <c r="B2" s="83" t="s">
        <v>401</v>
      </c>
      <c r="C2" s="191" t="s">
        <v>1026</v>
      </c>
      <c r="D2" s="191"/>
      <c r="E2" s="191" t="s">
        <v>1018</v>
      </c>
      <c r="F2" s="191"/>
      <c r="G2" s="183" t="s">
        <v>1025</v>
      </c>
      <c r="H2" s="184"/>
      <c r="I2" s="186" t="s">
        <v>1022</v>
      </c>
      <c r="J2" s="186"/>
      <c r="K2" s="189" t="s">
        <v>1023</v>
      </c>
      <c r="L2" s="190"/>
      <c r="M2" s="189" t="s">
        <v>1019</v>
      </c>
      <c r="N2" s="190"/>
      <c r="O2" s="183" t="s">
        <v>1013</v>
      </c>
      <c r="P2" s="184"/>
      <c r="Q2" s="132"/>
    </row>
    <row r="3" spans="1:17" ht="2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" t="s">
        <v>1052</v>
      </c>
      <c r="L3" s="76" t="s">
        <v>1015</v>
      </c>
      <c r="M3" s="7" t="s">
        <v>1052</v>
      </c>
      <c r="N3" s="76" t="s">
        <v>1015</v>
      </c>
      <c r="O3" s="7" t="s">
        <v>1052</v>
      </c>
      <c r="P3" s="76" t="s">
        <v>1015</v>
      </c>
      <c r="Q3" s="76" t="s">
        <v>1052</v>
      </c>
    </row>
    <row r="4" spans="1:17" ht="15">
      <c r="A4" s="47"/>
      <c r="B4" s="82" t="s">
        <v>1016</v>
      </c>
      <c r="C4" s="77">
        <v>18</v>
      </c>
      <c r="D4" s="123"/>
      <c r="E4" s="77">
        <v>19</v>
      </c>
      <c r="F4" s="123"/>
      <c r="G4" s="77">
        <v>19</v>
      </c>
      <c r="H4" s="123"/>
      <c r="I4" s="78">
        <v>16</v>
      </c>
      <c r="J4" s="116"/>
      <c r="K4" s="77">
        <v>16</v>
      </c>
      <c r="L4" s="119"/>
      <c r="M4" s="77">
        <v>16</v>
      </c>
      <c r="N4" s="119"/>
      <c r="O4" s="133">
        <v>3</v>
      </c>
      <c r="P4" s="119"/>
      <c r="Q4" s="79" t="s">
        <v>1017</v>
      </c>
    </row>
    <row r="5" spans="1:17" s="50" customFormat="1" ht="22.5" customHeight="1">
      <c r="A5" s="84" t="s">
        <v>468</v>
      </c>
      <c r="B5" s="80" t="s">
        <v>474</v>
      </c>
      <c r="C5" s="81"/>
      <c r="D5" s="116"/>
      <c r="E5" s="4"/>
      <c r="F5" s="116"/>
      <c r="G5" s="81"/>
      <c r="H5" s="116"/>
      <c r="I5" s="3"/>
      <c r="J5" s="116"/>
      <c r="K5" s="3"/>
      <c r="L5" s="116"/>
      <c r="M5" s="3"/>
      <c r="N5" s="3"/>
      <c r="O5" s="3"/>
      <c r="P5" s="3"/>
      <c r="Q5" s="3"/>
    </row>
    <row r="6" spans="1:17" s="27" customFormat="1" ht="24.95" customHeight="1">
      <c r="A6" s="31">
        <v>1</v>
      </c>
      <c r="B6" s="52" t="s">
        <v>908</v>
      </c>
      <c r="C6" s="109">
        <v>1</v>
      </c>
      <c r="D6" s="114">
        <f>C6/18</f>
        <v>5.5555555555555552E-2</v>
      </c>
      <c r="E6" s="127">
        <v>2</v>
      </c>
      <c r="F6" s="114">
        <f>E6/19</f>
        <v>0.10526315789473684</v>
      </c>
      <c r="G6" s="109">
        <v>2</v>
      </c>
      <c r="H6" s="114">
        <f>G6/19</f>
        <v>0.10526315789473684</v>
      </c>
      <c r="I6" s="109">
        <v>2</v>
      </c>
      <c r="J6" s="114">
        <f>I6/16</f>
        <v>0.125</v>
      </c>
      <c r="K6" s="109">
        <v>2</v>
      </c>
      <c r="L6" s="114">
        <f>K6/16</f>
        <v>0.125</v>
      </c>
      <c r="M6" s="109">
        <v>2</v>
      </c>
      <c r="N6" s="114">
        <f>M6/16</f>
        <v>0.125</v>
      </c>
      <c r="O6" s="109">
        <v>0</v>
      </c>
      <c r="P6" s="114">
        <f>O6/3</f>
        <v>0</v>
      </c>
      <c r="Q6" s="129">
        <f>(D6+F6+H6+J6+L6+N6+P6)/7</f>
        <v>9.1583124477861322E-2</v>
      </c>
    </row>
    <row r="7" spans="1:17" s="27" customFormat="1" ht="24.95" customHeight="1">
      <c r="A7" s="31">
        <v>2</v>
      </c>
      <c r="B7" s="52" t="s">
        <v>879</v>
      </c>
      <c r="C7" s="109">
        <v>11</v>
      </c>
      <c r="D7" s="114">
        <f t="shared" ref="D7:D70" si="0">C7/18</f>
        <v>0.61111111111111116</v>
      </c>
      <c r="E7" s="127">
        <v>11</v>
      </c>
      <c r="F7" s="114">
        <f t="shared" ref="F7:F70" si="1">E7/19</f>
        <v>0.57894736842105265</v>
      </c>
      <c r="G7" s="109">
        <v>11</v>
      </c>
      <c r="H7" s="114">
        <f t="shared" ref="H7:H70" si="2">G7/19</f>
        <v>0.57894736842105265</v>
      </c>
      <c r="I7" s="109">
        <v>11</v>
      </c>
      <c r="J7" s="114">
        <f t="shared" ref="J7:J70" si="3">I7/16</f>
        <v>0.6875</v>
      </c>
      <c r="K7" s="109">
        <v>11</v>
      </c>
      <c r="L7" s="114">
        <f t="shared" ref="L7:L70" si="4">K7/16</f>
        <v>0.6875</v>
      </c>
      <c r="M7" s="109">
        <v>11</v>
      </c>
      <c r="N7" s="114">
        <f t="shared" ref="N7:N70" si="5">M7/16</f>
        <v>0.6875</v>
      </c>
      <c r="O7" s="109">
        <v>2</v>
      </c>
      <c r="P7" s="114">
        <f t="shared" ref="P7:P70" si="6">O7/3</f>
        <v>0.66666666666666663</v>
      </c>
      <c r="Q7" s="129">
        <f t="shared" ref="Q7:Q70" si="7">(D7+F7+H7+J7+L7+N7+P7)/7</f>
        <v>0.64259607351712611</v>
      </c>
    </row>
    <row r="8" spans="1:17" s="27" customFormat="1" ht="24.95" customHeight="1">
      <c r="A8" s="31">
        <v>3</v>
      </c>
      <c r="B8" s="52" t="s">
        <v>909</v>
      </c>
      <c r="C8" s="109">
        <v>10</v>
      </c>
      <c r="D8" s="114">
        <f t="shared" si="0"/>
        <v>0.55555555555555558</v>
      </c>
      <c r="E8" s="127">
        <v>13</v>
      </c>
      <c r="F8" s="114">
        <f t="shared" si="1"/>
        <v>0.68421052631578949</v>
      </c>
      <c r="G8" s="109">
        <v>13</v>
      </c>
      <c r="H8" s="114">
        <f t="shared" si="2"/>
        <v>0.68421052631578949</v>
      </c>
      <c r="I8" s="109">
        <v>9</v>
      </c>
      <c r="J8" s="114">
        <f t="shared" si="3"/>
        <v>0.5625</v>
      </c>
      <c r="K8" s="109">
        <v>9</v>
      </c>
      <c r="L8" s="114">
        <f t="shared" si="4"/>
        <v>0.5625</v>
      </c>
      <c r="M8" s="109">
        <v>9</v>
      </c>
      <c r="N8" s="114">
        <f t="shared" si="5"/>
        <v>0.5625</v>
      </c>
      <c r="O8" s="109">
        <v>2</v>
      </c>
      <c r="P8" s="114">
        <f t="shared" si="6"/>
        <v>0.66666666666666663</v>
      </c>
      <c r="Q8" s="129">
        <f t="shared" si="7"/>
        <v>0.61116332497911441</v>
      </c>
    </row>
    <row r="9" spans="1:17" s="27" customFormat="1" ht="24.95" customHeight="1">
      <c r="A9" s="31">
        <v>4</v>
      </c>
      <c r="B9" s="52" t="s">
        <v>911</v>
      </c>
      <c r="C9" s="109">
        <v>10</v>
      </c>
      <c r="D9" s="114">
        <f t="shared" si="0"/>
        <v>0.55555555555555558</v>
      </c>
      <c r="E9" s="127">
        <v>14</v>
      </c>
      <c r="F9" s="114">
        <f t="shared" si="1"/>
        <v>0.73684210526315785</v>
      </c>
      <c r="G9" s="109">
        <v>14</v>
      </c>
      <c r="H9" s="114">
        <f t="shared" si="2"/>
        <v>0.73684210526315785</v>
      </c>
      <c r="I9" s="109">
        <v>9</v>
      </c>
      <c r="J9" s="114">
        <f t="shared" si="3"/>
        <v>0.5625</v>
      </c>
      <c r="K9" s="109">
        <v>9</v>
      </c>
      <c r="L9" s="114">
        <f t="shared" si="4"/>
        <v>0.5625</v>
      </c>
      <c r="M9" s="109">
        <v>9</v>
      </c>
      <c r="N9" s="114">
        <f t="shared" si="5"/>
        <v>0.5625</v>
      </c>
      <c r="O9" s="109">
        <v>2</v>
      </c>
      <c r="P9" s="114">
        <f t="shared" si="6"/>
        <v>0.66666666666666663</v>
      </c>
      <c r="Q9" s="129">
        <f t="shared" si="7"/>
        <v>0.62620091896407692</v>
      </c>
    </row>
    <row r="10" spans="1:17" s="27" customFormat="1" ht="24.95" customHeight="1">
      <c r="A10" s="31">
        <v>5</v>
      </c>
      <c r="B10" s="52" t="s">
        <v>884</v>
      </c>
      <c r="C10" s="109">
        <v>9</v>
      </c>
      <c r="D10" s="114">
        <f t="shared" si="0"/>
        <v>0.5</v>
      </c>
      <c r="E10" s="127">
        <v>10</v>
      </c>
      <c r="F10" s="114">
        <f t="shared" si="1"/>
        <v>0.52631578947368418</v>
      </c>
      <c r="G10" s="109">
        <v>9</v>
      </c>
      <c r="H10" s="114">
        <f t="shared" si="2"/>
        <v>0.47368421052631576</v>
      </c>
      <c r="I10" s="109">
        <v>8</v>
      </c>
      <c r="J10" s="114">
        <f t="shared" si="3"/>
        <v>0.5</v>
      </c>
      <c r="K10" s="109">
        <v>8</v>
      </c>
      <c r="L10" s="114">
        <f t="shared" si="4"/>
        <v>0.5</v>
      </c>
      <c r="M10" s="109">
        <v>8</v>
      </c>
      <c r="N10" s="114">
        <f t="shared" si="5"/>
        <v>0.5</v>
      </c>
      <c r="O10" s="109">
        <v>2</v>
      </c>
      <c r="P10" s="114">
        <f t="shared" si="6"/>
        <v>0.66666666666666663</v>
      </c>
      <c r="Q10" s="129">
        <f t="shared" si="7"/>
        <v>0.52380952380952384</v>
      </c>
    </row>
    <row r="11" spans="1:17" s="27" customFormat="1" ht="24.95" customHeight="1">
      <c r="A11" s="31">
        <v>6</v>
      </c>
      <c r="B11" s="52" t="s">
        <v>897</v>
      </c>
      <c r="C11" s="109">
        <v>16</v>
      </c>
      <c r="D11" s="114">
        <f t="shared" si="0"/>
        <v>0.88888888888888884</v>
      </c>
      <c r="E11" s="127">
        <v>17</v>
      </c>
      <c r="F11" s="114">
        <f t="shared" si="1"/>
        <v>0.89473684210526316</v>
      </c>
      <c r="G11" s="109">
        <v>17</v>
      </c>
      <c r="H11" s="114">
        <f t="shared" si="2"/>
        <v>0.89473684210526316</v>
      </c>
      <c r="I11" s="109">
        <v>13</v>
      </c>
      <c r="J11" s="114">
        <f t="shared" si="3"/>
        <v>0.8125</v>
      </c>
      <c r="K11" s="109">
        <v>13</v>
      </c>
      <c r="L11" s="114">
        <f t="shared" si="4"/>
        <v>0.8125</v>
      </c>
      <c r="M11" s="109">
        <v>13</v>
      </c>
      <c r="N11" s="114">
        <f t="shared" si="5"/>
        <v>0.8125</v>
      </c>
      <c r="O11" s="109">
        <v>3</v>
      </c>
      <c r="P11" s="114">
        <f t="shared" si="6"/>
        <v>1</v>
      </c>
      <c r="Q11" s="129">
        <f t="shared" si="7"/>
        <v>0.87369465329991647</v>
      </c>
    </row>
    <row r="12" spans="1:17" s="27" customFormat="1" ht="24.95" customHeight="1">
      <c r="A12" s="31">
        <v>7</v>
      </c>
      <c r="B12" s="52" t="s">
        <v>850</v>
      </c>
      <c r="C12" s="109">
        <v>13</v>
      </c>
      <c r="D12" s="114">
        <f t="shared" si="0"/>
        <v>0.72222222222222221</v>
      </c>
      <c r="E12" s="127">
        <v>11</v>
      </c>
      <c r="F12" s="114">
        <f t="shared" si="1"/>
        <v>0.57894736842105265</v>
      </c>
      <c r="G12" s="109">
        <v>11</v>
      </c>
      <c r="H12" s="114">
        <f t="shared" si="2"/>
        <v>0.57894736842105265</v>
      </c>
      <c r="I12" s="109">
        <v>6</v>
      </c>
      <c r="J12" s="114">
        <f t="shared" si="3"/>
        <v>0.375</v>
      </c>
      <c r="K12" s="109">
        <v>6</v>
      </c>
      <c r="L12" s="114">
        <f t="shared" si="4"/>
        <v>0.375</v>
      </c>
      <c r="M12" s="109">
        <v>6</v>
      </c>
      <c r="N12" s="114">
        <f t="shared" si="5"/>
        <v>0.375</v>
      </c>
      <c r="O12" s="109">
        <v>3</v>
      </c>
      <c r="P12" s="114">
        <f t="shared" si="6"/>
        <v>1</v>
      </c>
      <c r="Q12" s="129">
        <f t="shared" si="7"/>
        <v>0.5721595655806182</v>
      </c>
    </row>
    <row r="13" spans="1:17" s="27" customFormat="1" ht="24.95" customHeight="1">
      <c r="A13" s="31">
        <v>8</v>
      </c>
      <c r="B13" s="52" t="s">
        <v>818</v>
      </c>
      <c r="C13" s="109">
        <v>13</v>
      </c>
      <c r="D13" s="114">
        <f t="shared" si="0"/>
        <v>0.72222222222222221</v>
      </c>
      <c r="E13" s="127">
        <v>13</v>
      </c>
      <c r="F13" s="114">
        <f t="shared" si="1"/>
        <v>0.68421052631578949</v>
      </c>
      <c r="G13" s="109">
        <v>13</v>
      </c>
      <c r="H13" s="114">
        <f t="shared" si="2"/>
        <v>0.68421052631578949</v>
      </c>
      <c r="I13" s="109">
        <v>10</v>
      </c>
      <c r="J13" s="114">
        <f t="shared" si="3"/>
        <v>0.625</v>
      </c>
      <c r="K13" s="109">
        <v>10</v>
      </c>
      <c r="L13" s="114">
        <f t="shared" si="4"/>
        <v>0.625</v>
      </c>
      <c r="M13" s="109">
        <v>10</v>
      </c>
      <c r="N13" s="114">
        <f t="shared" si="5"/>
        <v>0.625</v>
      </c>
      <c r="O13" s="109">
        <v>2</v>
      </c>
      <c r="P13" s="114">
        <f t="shared" si="6"/>
        <v>0.66666666666666663</v>
      </c>
      <c r="Q13" s="129">
        <f t="shared" si="7"/>
        <v>0.66175856307435255</v>
      </c>
    </row>
    <row r="14" spans="1:17" s="27" customFormat="1" ht="24.95" customHeight="1">
      <c r="A14" s="31">
        <v>9</v>
      </c>
      <c r="B14" s="52" t="s">
        <v>896</v>
      </c>
      <c r="C14" s="109">
        <v>13</v>
      </c>
      <c r="D14" s="114">
        <f t="shared" si="0"/>
        <v>0.72222222222222221</v>
      </c>
      <c r="E14" s="127">
        <v>17</v>
      </c>
      <c r="F14" s="114">
        <f t="shared" si="1"/>
        <v>0.89473684210526316</v>
      </c>
      <c r="G14" s="109">
        <v>17</v>
      </c>
      <c r="H14" s="114">
        <f t="shared" si="2"/>
        <v>0.89473684210526316</v>
      </c>
      <c r="I14" s="109">
        <v>12</v>
      </c>
      <c r="J14" s="114">
        <f t="shared" si="3"/>
        <v>0.75</v>
      </c>
      <c r="K14" s="109">
        <v>12</v>
      </c>
      <c r="L14" s="114">
        <f t="shared" si="4"/>
        <v>0.75</v>
      </c>
      <c r="M14" s="109">
        <v>12</v>
      </c>
      <c r="N14" s="114">
        <f t="shared" si="5"/>
        <v>0.75</v>
      </c>
      <c r="O14" s="109">
        <v>2</v>
      </c>
      <c r="P14" s="114">
        <f t="shared" si="6"/>
        <v>0.66666666666666663</v>
      </c>
      <c r="Q14" s="129">
        <f t="shared" si="7"/>
        <v>0.77548036758563088</v>
      </c>
    </row>
    <row r="15" spans="1:17" s="27" customFormat="1" ht="24.95" customHeight="1">
      <c r="A15" s="31">
        <v>10</v>
      </c>
      <c r="B15" s="52" t="s">
        <v>873</v>
      </c>
      <c r="C15" s="109">
        <v>0</v>
      </c>
      <c r="D15" s="114">
        <f t="shared" si="0"/>
        <v>0</v>
      </c>
      <c r="E15" s="127">
        <v>0</v>
      </c>
      <c r="F15" s="114">
        <f t="shared" si="1"/>
        <v>0</v>
      </c>
      <c r="G15" s="109">
        <v>0</v>
      </c>
      <c r="H15" s="114">
        <f t="shared" si="2"/>
        <v>0</v>
      </c>
      <c r="I15" s="109">
        <v>0</v>
      </c>
      <c r="J15" s="114">
        <f t="shared" si="3"/>
        <v>0</v>
      </c>
      <c r="K15" s="109">
        <v>0</v>
      </c>
      <c r="L15" s="114">
        <f t="shared" si="4"/>
        <v>0</v>
      </c>
      <c r="M15" s="109">
        <v>0</v>
      </c>
      <c r="N15" s="114">
        <f t="shared" si="5"/>
        <v>0</v>
      </c>
      <c r="O15" s="109">
        <v>2</v>
      </c>
      <c r="P15" s="114">
        <f t="shared" si="6"/>
        <v>0.66666666666666663</v>
      </c>
      <c r="Q15" s="129">
        <f t="shared" si="7"/>
        <v>9.5238095238095233E-2</v>
      </c>
    </row>
    <row r="16" spans="1:17" s="27" customFormat="1" ht="24.95" customHeight="1">
      <c r="A16" s="31">
        <v>11</v>
      </c>
      <c r="B16" s="52" t="s">
        <v>812</v>
      </c>
      <c r="C16" s="109">
        <v>3</v>
      </c>
      <c r="D16" s="114">
        <f t="shared" si="0"/>
        <v>0.16666666666666666</v>
      </c>
      <c r="E16" s="127">
        <v>3</v>
      </c>
      <c r="F16" s="114">
        <f t="shared" si="1"/>
        <v>0.15789473684210525</v>
      </c>
      <c r="G16" s="109">
        <v>3</v>
      </c>
      <c r="H16" s="114">
        <f t="shared" si="2"/>
        <v>0.15789473684210525</v>
      </c>
      <c r="I16" s="109">
        <v>1</v>
      </c>
      <c r="J16" s="114">
        <f t="shared" si="3"/>
        <v>6.25E-2</v>
      </c>
      <c r="K16" s="109">
        <v>1</v>
      </c>
      <c r="L16" s="114">
        <f t="shared" si="4"/>
        <v>6.25E-2</v>
      </c>
      <c r="M16" s="109">
        <v>1</v>
      </c>
      <c r="N16" s="114">
        <f t="shared" si="5"/>
        <v>6.25E-2</v>
      </c>
      <c r="O16" s="109">
        <v>2</v>
      </c>
      <c r="P16" s="114">
        <f t="shared" si="6"/>
        <v>0.66666666666666663</v>
      </c>
      <c r="Q16" s="129">
        <f t="shared" si="7"/>
        <v>0.19094611528822053</v>
      </c>
    </row>
    <row r="17" spans="1:17" s="27" customFormat="1" ht="24.95" customHeight="1">
      <c r="A17" s="31">
        <v>12</v>
      </c>
      <c r="B17" s="52" t="s">
        <v>872</v>
      </c>
      <c r="C17" s="109">
        <v>11</v>
      </c>
      <c r="D17" s="114">
        <f t="shared" si="0"/>
        <v>0.61111111111111116</v>
      </c>
      <c r="E17" s="127">
        <v>12</v>
      </c>
      <c r="F17" s="114">
        <f t="shared" si="1"/>
        <v>0.63157894736842102</v>
      </c>
      <c r="G17" s="109">
        <v>12</v>
      </c>
      <c r="H17" s="114">
        <f t="shared" si="2"/>
        <v>0.63157894736842102</v>
      </c>
      <c r="I17" s="109">
        <v>13</v>
      </c>
      <c r="J17" s="114">
        <f t="shared" si="3"/>
        <v>0.8125</v>
      </c>
      <c r="K17" s="109">
        <v>13</v>
      </c>
      <c r="L17" s="114">
        <f t="shared" si="4"/>
        <v>0.8125</v>
      </c>
      <c r="M17" s="109">
        <v>13</v>
      </c>
      <c r="N17" s="114">
        <f t="shared" si="5"/>
        <v>0.8125</v>
      </c>
      <c r="O17" s="109">
        <v>2</v>
      </c>
      <c r="P17" s="114">
        <f t="shared" si="6"/>
        <v>0.66666666666666663</v>
      </c>
      <c r="Q17" s="129">
        <f t="shared" si="7"/>
        <v>0.71120509607351712</v>
      </c>
    </row>
    <row r="18" spans="1:17" s="27" customFormat="1" ht="24.95" customHeight="1">
      <c r="A18" s="31">
        <v>13</v>
      </c>
      <c r="B18" s="53" t="s">
        <v>936</v>
      </c>
      <c r="C18" s="109">
        <v>15</v>
      </c>
      <c r="D18" s="114">
        <f t="shared" si="0"/>
        <v>0.83333333333333337</v>
      </c>
      <c r="E18" s="127">
        <v>17</v>
      </c>
      <c r="F18" s="114">
        <f t="shared" si="1"/>
        <v>0.89473684210526316</v>
      </c>
      <c r="G18" s="109">
        <v>17</v>
      </c>
      <c r="H18" s="114">
        <f t="shared" si="2"/>
        <v>0.89473684210526316</v>
      </c>
      <c r="I18" s="109">
        <v>14</v>
      </c>
      <c r="J18" s="114">
        <f t="shared" si="3"/>
        <v>0.875</v>
      </c>
      <c r="K18" s="109">
        <v>14</v>
      </c>
      <c r="L18" s="114">
        <f t="shared" si="4"/>
        <v>0.875</v>
      </c>
      <c r="M18" s="109">
        <v>14</v>
      </c>
      <c r="N18" s="114">
        <f t="shared" si="5"/>
        <v>0.875</v>
      </c>
      <c r="O18" s="109">
        <v>3</v>
      </c>
      <c r="P18" s="114">
        <f t="shared" si="6"/>
        <v>1</v>
      </c>
      <c r="Q18" s="129">
        <f t="shared" si="7"/>
        <v>0.89254385964912275</v>
      </c>
    </row>
    <row r="19" spans="1:17" s="27" customFormat="1" ht="24.95" customHeight="1">
      <c r="A19" s="31">
        <v>14</v>
      </c>
      <c r="B19" s="52" t="s">
        <v>899</v>
      </c>
      <c r="C19" s="109">
        <v>1</v>
      </c>
      <c r="D19" s="114">
        <f t="shared" si="0"/>
        <v>5.5555555555555552E-2</v>
      </c>
      <c r="E19" s="127">
        <v>1</v>
      </c>
      <c r="F19" s="114">
        <f t="shared" si="1"/>
        <v>5.2631578947368418E-2</v>
      </c>
      <c r="G19" s="109">
        <v>1</v>
      </c>
      <c r="H19" s="114">
        <f t="shared" si="2"/>
        <v>5.2631578947368418E-2</v>
      </c>
      <c r="I19" s="109">
        <v>1</v>
      </c>
      <c r="J19" s="114">
        <f t="shared" si="3"/>
        <v>6.25E-2</v>
      </c>
      <c r="K19" s="109">
        <v>1</v>
      </c>
      <c r="L19" s="114">
        <f t="shared" si="4"/>
        <v>6.25E-2</v>
      </c>
      <c r="M19" s="109">
        <v>1</v>
      </c>
      <c r="N19" s="114">
        <f t="shared" si="5"/>
        <v>6.25E-2</v>
      </c>
      <c r="O19" s="109">
        <v>0</v>
      </c>
      <c r="P19" s="114">
        <f t="shared" si="6"/>
        <v>0</v>
      </c>
      <c r="Q19" s="129">
        <f t="shared" si="7"/>
        <v>4.9759816207184629E-2</v>
      </c>
    </row>
    <row r="20" spans="1:17" s="27" customFormat="1" ht="24.95" customHeight="1">
      <c r="A20" s="31">
        <v>15</v>
      </c>
      <c r="B20" s="52" t="s">
        <v>886</v>
      </c>
      <c r="C20" s="109">
        <v>0</v>
      </c>
      <c r="D20" s="114">
        <f t="shared" si="0"/>
        <v>0</v>
      </c>
      <c r="E20" s="127">
        <v>0</v>
      </c>
      <c r="F20" s="114">
        <f t="shared" si="1"/>
        <v>0</v>
      </c>
      <c r="G20" s="109">
        <v>0</v>
      </c>
      <c r="H20" s="114">
        <f t="shared" si="2"/>
        <v>0</v>
      </c>
      <c r="I20" s="109">
        <v>0</v>
      </c>
      <c r="J20" s="114">
        <f t="shared" si="3"/>
        <v>0</v>
      </c>
      <c r="K20" s="109">
        <v>0</v>
      </c>
      <c r="L20" s="114">
        <f t="shared" si="4"/>
        <v>0</v>
      </c>
      <c r="M20" s="109">
        <v>0</v>
      </c>
      <c r="N20" s="114">
        <f t="shared" si="5"/>
        <v>0</v>
      </c>
      <c r="O20" s="109">
        <v>0</v>
      </c>
      <c r="P20" s="114">
        <f t="shared" si="6"/>
        <v>0</v>
      </c>
      <c r="Q20" s="129">
        <f t="shared" si="7"/>
        <v>0</v>
      </c>
    </row>
    <row r="21" spans="1:17" s="27" customFormat="1" ht="24.95" customHeight="1">
      <c r="A21" s="31">
        <v>16</v>
      </c>
      <c r="B21" s="53" t="s">
        <v>937</v>
      </c>
      <c r="C21" s="109">
        <v>17</v>
      </c>
      <c r="D21" s="114">
        <f t="shared" si="0"/>
        <v>0.94444444444444442</v>
      </c>
      <c r="E21" s="127">
        <v>17</v>
      </c>
      <c r="F21" s="114">
        <f t="shared" si="1"/>
        <v>0.89473684210526316</v>
      </c>
      <c r="G21" s="109">
        <v>17</v>
      </c>
      <c r="H21" s="114">
        <f t="shared" si="2"/>
        <v>0.89473684210526316</v>
      </c>
      <c r="I21" s="109">
        <v>14</v>
      </c>
      <c r="J21" s="114">
        <f t="shared" si="3"/>
        <v>0.875</v>
      </c>
      <c r="K21" s="109">
        <v>14</v>
      </c>
      <c r="L21" s="114">
        <f t="shared" si="4"/>
        <v>0.875</v>
      </c>
      <c r="M21" s="109">
        <v>14</v>
      </c>
      <c r="N21" s="114">
        <f t="shared" si="5"/>
        <v>0.875</v>
      </c>
      <c r="O21" s="109">
        <v>3</v>
      </c>
      <c r="P21" s="114">
        <f t="shared" si="6"/>
        <v>1</v>
      </c>
      <c r="Q21" s="129">
        <f t="shared" si="7"/>
        <v>0.90841687552213857</v>
      </c>
    </row>
    <row r="22" spans="1:17" s="27" customFormat="1" ht="24.95" customHeight="1">
      <c r="A22" s="31">
        <v>17</v>
      </c>
      <c r="B22" s="52" t="s">
        <v>870</v>
      </c>
      <c r="C22" s="109">
        <v>10</v>
      </c>
      <c r="D22" s="114">
        <f t="shared" si="0"/>
        <v>0.55555555555555558</v>
      </c>
      <c r="E22" s="127">
        <v>13</v>
      </c>
      <c r="F22" s="114">
        <f t="shared" si="1"/>
        <v>0.68421052631578949</v>
      </c>
      <c r="G22" s="109">
        <v>13</v>
      </c>
      <c r="H22" s="114">
        <f t="shared" si="2"/>
        <v>0.68421052631578949</v>
      </c>
      <c r="I22" s="109">
        <v>8</v>
      </c>
      <c r="J22" s="114">
        <f t="shared" si="3"/>
        <v>0.5</v>
      </c>
      <c r="K22" s="109">
        <v>8</v>
      </c>
      <c r="L22" s="114">
        <f t="shared" si="4"/>
        <v>0.5</v>
      </c>
      <c r="M22" s="109">
        <v>8</v>
      </c>
      <c r="N22" s="114">
        <f t="shared" si="5"/>
        <v>0.5</v>
      </c>
      <c r="O22" s="109">
        <v>3</v>
      </c>
      <c r="P22" s="114">
        <f>O22/3</f>
        <v>1</v>
      </c>
      <c r="Q22" s="129">
        <f t="shared" si="7"/>
        <v>0.63199665831244778</v>
      </c>
    </row>
    <row r="23" spans="1:17" s="27" customFormat="1" ht="24.95" customHeight="1">
      <c r="A23" s="31">
        <v>18</v>
      </c>
      <c r="B23" s="52" t="s">
        <v>810</v>
      </c>
      <c r="C23" s="109">
        <v>5</v>
      </c>
      <c r="D23" s="114">
        <f t="shared" si="0"/>
        <v>0.27777777777777779</v>
      </c>
      <c r="E23" s="127">
        <v>5</v>
      </c>
      <c r="F23" s="114">
        <f t="shared" si="1"/>
        <v>0.26315789473684209</v>
      </c>
      <c r="G23" s="109">
        <v>5</v>
      </c>
      <c r="H23" s="114">
        <f t="shared" si="2"/>
        <v>0.26315789473684209</v>
      </c>
      <c r="I23" s="109">
        <v>8</v>
      </c>
      <c r="J23" s="114">
        <f t="shared" si="3"/>
        <v>0.5</v>
      </c>
      <c r="K23" s="109">
        <v>8</v>
      </c>
      <c r="L23" s="114">
        <f t="shared" si="4"/>
        <v>0.5</v>
      </c>
      <c r="M23" s="109">
        <v>8</v>
      </c>
      <c r="N23" s="114">
        <f t="shared" si="5"/>
        <v>0.5</v>
      </c>
      <c r="O23" s="109">
        <v>2</v>
      </c>
      <c r="P23" s="114">
        <f t="shared" si="6"/>
        <v>0.66666666666666663</v>
      </c>
      <c r="Q23" s="129">
        <f t="shared" si="7"/>
        <v>0.42439431913116116</v>
      </c>
    </row>
    <row r="24" spans="1:17" s="27" customFormat="1" ht="24.95" customHeight="1">
      <c r="A24" s="31">
        <v>19</v>
      </c>
      <c r="B24" s="52" t="s">
        <v>895</v>
      </c>
      <c r="C24" s="109">
        <v>8</v>
      </c>
      <c r="D24" s="114">
        <f t="shared" si="0"/>
        <v>0.44444444444444442</v>
      </c>
      <c r="E24" s="127">
        <v>8</v>
      </c>
      <c r="F24" s="114">
        <f t="shared" si="1"/>
        <v>0.42105263157894735</v>
      </c>
      <c r="G24" s="109">
        <v>8</v>
      </c>
      <c r="H24" s="114">
        <f t="shared" si="2"/>
        <v>0.42105263157894735</v>
      </c>
      <c r="I24" s="109">
        <v>6</v>
      </c>
      <c r="J24" s="114">
        <f t="shared" si="3"/>
        <v>0.375</v>
      </c>
      <c r="K24" s="109">
        <v>6</v>
      </c>
      <c r="L24" s="114">
        <f t="shared" si="4"/>
        <v>0.375</v>
      </c>
      <c r="M24" s="109">
        <v>6</v>
      </c>
      <c r="N24" s="114">
        <f t="shared" si="5"/>
        <v>0.375</v>
      </c>
      <c r="O24" s="109">
        <v>2</v>
      </c>
      <c r="P24" s="114">
        <f t="shared" si="6"/>
        <v>0.66666666666666663</v>
      </c>
      <c r="Q24" s="129">
        <f t="shared" si="7"/>
        <v>0.43974519632414372</v>
      </c>
    </row>
    <row r="25" spans="1:17" s="27" customFormat="1" ht="24.95" customHeight="1">
      <c r="A25" s="31">
        <v>20</v>
      </c>
      <c r="B25" s="52" t="s">
        <v>905</v>
      </c>
      <c r="C25" s="109">
        <v>12</v>
      </c>
      <c r="D25" s="114">
        <f t="shared" si="0"/>
        <v>0.66666666666666663</v>
      </c>
      <c r="E25" s="127">
        <v>15</v>
      </c>
      <c r="F25" s="114">
        <f t="shared" si="1"/>
        <v>0.78947368421052633</v>
      </c>
      <c r="G25" s="109">
        <v>15</v>
      </c>
      <c r="H25" s="114">
        <f t="shared" si="2"/>
        <v>0.78947368421052633</v>
      </c>
      <c r="I25" s="109">
        <v>11</v>
      </c>
      <c r="J25" s="114">
        <f t="shared" si="3"/>
        <v>0.6875</v>
      </c>
      <c r="K25" s="109">
        <v>11</v>
      </c>
      <c r="L25" s="114">
        <f t="shared" si="4"/>
        <v>0.6875</v>
      </c>
      <c r="M25" s="109">
        <v>11</v>
      </c>
      <c r="N25" s="114">
        <f t="shared" si="5"/>
        <v>0.6875</v>
      </c>
      <c r="O25" s="109">
        <v>2</v>
      </c>
      <c r="P25" s="114">
        <f t="shared" si="6"/>
        <v>0.66666666666666663</v>
      </c>
      <c r="Q25" s="129">
        <f t="shared" si="7"/>
        <v>0.71068295739348375</v>
      </c>
    </row>
    <row r="26" spans="1:17" s="27" customFormat="1" ht="24.95" customHeight="1">
      <c r="A26" s="31">
        <v>21</v>
      </c>
      <c r="B26" s="52" t="s">
        <v>903</v>
      </c>
      <c r="C26" s="109">
        <v>6</v>
      </c>
      <c r="D26" s="114">
        <f t="shared" si="0"/>
        <v>0.33333333333333331</v>
      </c>
      <c r="E26" s="127">
        <v>6</v>
      </c>
      <c r="F26" s="114">
        <f t="shared" si="1"/>
        <v>0.31578947368421051</v>
      </c>
      <c r="G26" s="109">
        <v>6</v>
      </c>
      <c r="H26" s="114">
        <f t="shared" si="2"/>
        <v>0.31578947368421051</v>
      </c>
      <c r="I26" s="109">
        <v>6</v>
      </c>
      <c r="J26" s="114">
        <f t="shared" si="3"/>
        <v>0.375</v>
      </c>
      <c r="K26" s="109">
        <v>6</v>
      </c>
      <c r="L26" s="114">
        <f t="shared" si="4"/>
        <v>0.375</v>
      </c>
      <c r="M26" s="109">
        <v>6</v>
      </c>
      <c r="N26" s="114">
        <f t="shared" si="5"/>
        <v>0.375</v>
      </c>
      <c r="O26" s="109">
        <v>2</v>
      </c>
      <c r="P26" s="114">
        <f t="shared" si="6"/>
        <v>0.66666666666666663</v>
      </c>
      <c r="Q26" s="129">
        <f t="shared" si="7"/>
        <v>0.39379699248120298</v>
      </c>
    </row>
    <row r="27" spans="1:17" s="27" customFormat="1" ht="24.95" customHeight="1">
      <c r="A27" s="31">
        <v>22</v>
      </c>
      <c r="B27" s="52" t="s">
        <v>962</v>
      </c>
      <c r="C27" s="109">
        <v>4</v>
      </c>
      <c r="D27" s="114">
        <f t="shared" si="0"/>
        <v>0.22222222222222221</v>
      </c>
      <c r="E27" s="127">
        <v>6</v>
      </c>
      <c r="F27" s="114">
        <f t="shared" si="1"/>
        <v>0.31578947368421051</v>
      </c>
      <c r="G27" s="109">
        <v>6</v>
      </c>
      <c r="H27" s="114">
        <f t="shared" si="2"/>
        <v>0.31578947368421051</v>
      </c>
      <c r="I27" s="109">
        <v>1</v>
      </c>
      <c r="J27" s="114">
        <f t="shared" si="3"/>
        <v>6.25E-2</v>
      </c>
      <c r="K27" s="109">
        <v>1</v>
      </c>
      <c r="L27" s="114">
        <f t="shared" si="4"/>
        <v>6.25E-2</v>
      </c>
      <c r="M27" s="109">
        <v>1</v>
      </c>
      <c r="N27" s="114">
        <f t="shared" si="5"/>
        <v>6.25E-2</v>
      </c>
      <c r="O27" s="109">
        <v>0</v>
      </c>
      <c r="P27" s="114">
        <f t="shared" si="6"/>
        <v>0</v>
      </c>
      <c r="Q27" s="129">
        <f t="shared" si="7"/>
        <v>0.14875730994152045</v>
      </c>
    </row>
    <row r="28" spans="1:17" s="27" customFormat="1" ht="24.95" customHeight="1">
      <c r="A28" s="31">
        <v>23</v>
      </c>
      <c r="B28" s="52" t="s">
        <v>882</v>
      </c>
      <c r="C28" s="109">
        <v>9</v>
      </c>
      <c r="D28" s="114">
        <f t="shared" si="0"/>
        <v>0.5</v>
      </c>
      <c r="E28" s="127">
        <v>11</v>
      </c>
      <c r="F28" s="114">
        <f t="shared" si="1"/>
        <v>0.57894736842105265</v>
      </c>
      <c r="G28" s="109">
        <v>11</v>
      </c>
      <c r="H28" s="114">
        <f t="shared" si="2"/>
        <v>0.57894736842105265</v>
      </c>
      <c r="I28" s="109">
        <v>11</v>
      </c>
      <c r="J28" s="114">
        <f t="shared" si="3"/>
        <v>0.6875</v>
      </c>
      <c r="K28" s="109">
        <v>11</v>
      </c>
      <c r="L28" s="114">
        <f t="shared" si="4"/>
        <v>0.6875</v>
      </c>
      <c r="M28" s="109">
        <v>11</v>
      </c>
      <c r="N28" s="114">
        <f t="shared" si="5"/>
        <v>0.6875</v>
      </c>
      <c r="O28" s="109">
        <v>2</v>
      </c>
      <c r="P28" s="114">
        <f t="shared" si="6"/>
        <v>0.66666666666666663</v>
      </c>
      <c r="Q28" s="129">
        <f t="shared" si="7"/>
        <v>0.62672305764411029</v>
      </c>
    </row>
    <row r="29" spans="1:17" s="27" customFormat="1" ht="24.95" customHeight="1">
      <c r="A29" s="31">
        <v>24</v>
      </c>
      <c r="B29" s="52" t="s">
        <v>805</v>
      </c>
      <c r="C29" s="109">
        <v>10</v>
      </c>
      <c r="D29" s="114">
        <f t="shared" si="0"/>
        <v>0.55555555555555558</v>
      </c>
      <c r="E29" s="127">
        <v>14</v>
      </c>
      <c r="F29" s="114">
        <f t="shared" si="1"/>
        <v>0.73684210526315785</v>
      </c>
      <c r="G29" s="109">
        <v>14</v>
      </c>
      <c r="H29" s="114">
        <f t="shared" si="2"/>
        <v>0.73684210526315785</v>
      </c>
      <c r="I29" s="109">
        <v>7</v>
      </c>
      <c r="J29" s="114">
        <f t="shared" si="3"/>
        <v>0.4375</v>
      </c>
      <c r="K29" s="109">
        <v>7</v>
      </c>
      <c r="L29" s="114">
        <f t="shared" si="4"/>
        <v>0.4375</v>
      </c>
      <c r="M29" s="109">
        <v>7</v>
      </c>
      <c r="N29" s="114">
        <f t="shared" si="5"/>
        <v>0.4375</v>
      </c>
      <c r="O29" s="109">
        <v>3</v>
      </c>
      <c r="P29" s="114">
        <f t="shared" si="6"/>
        <v>1</v>
      </c>
      <c r="Q29" s="129">
        <f t="shared" si="7"/>
        <v>0.62024853801169588</v>
      </c>
    </row>
    <row r="30" spans="1:17" s="27" customFormat="1" ht="24.95" customHeight="1">
      <c r="A30" s="31">
        <v>25</v>
      </c>
      <c r="B30" s="52" t="s">
        <v>871</v>
      </c>
      <c r="C30" s="109">
        <v>11</v>
      </c>
      <c r="D30" s="114">
        <f t="shared" si="0"/>
        <v>0.61111111111111116</v>
      </c>
      <c r="E30" s="127">
        <v>12</v>
      </c>
      <c r="F30" s="114">
        <f t="shared" si="1"/>
        <v>0.63157894736842102</v>
      </c>
      <c r="G30" s="109">
        <v>12</v>
      </c>
      <c r="H30" s="114">
        <f t="shared" si="2"/>
        <v>0.63157894736842102</v>
      </c>
      <c r="I30" s="109">
        <v>9</v>
      </c>
      <c r="J30" s="114">
        <f t="shared" si="3"/>
        <v>0.5625</v>
      </c>
      <c r="K30" s="109">
        <v>9</v>
      </c>
      <c r="L30" s="114">
        <f t="shared" si="4"/>
        <v>0.5625</v>
      </c>
      <c r="M30" s="109">
        <v>9</v>
      </c>
      <c r="N30" s="114">
        <f t="shared" si="5"/>
        <v>0.5625</v>
      </c>
      <c r="O30" s="109">
        <v>3</v>
      </c>
      <c r="P30" s="114">
        <f t="shared" si="6"/>
        <v>1</v>
      </c>
      <c r="Q30" s="129">
        <f t="shared" si="7"/>
        <v>0.65168128654970758</v>
      </c>
    </row>
    <row r="31" spans="1:17" s="27" customFormat="1" ht="24.95" customHeight="1">
      <c r="A31" s="31">
        <v>26</v>
      </c>
      <c r="B31" s="52" t="s">
        <v>877</v>
      </c>
      <c r="C31" s="109">
        <v>16</v>
      </c>
      <c r="D31" s="114">
        <f t="shared" si="0"/>
        <v>0.88888888888888884</v>
      </c>
      <c r="E31" s="127">
        <v>18</v>
      </c>
      <c r="F31" s="114">
        <f t="shared" si="1"/>
        <v>0.94736842105263153</v>
      </c>
      <c r="G31" s="31">
        <v>18</v>
      </c>
      <c r="H31" s="114">
        <f t="shared" si="2"/>
        <v>0.94736842105263153</v>
      </c>
      <c r="I31" s="109">
        <v>11</v>
      </c>
      <c r="J31" s="114">
        <f t="shared" si="3"/>
        <v>0.6875</v>
      </c>
      <c r="K31" s="109">
        <v>11</v>
      </c>
      <c r="L31" s="114">
        <f t="shared" si="4"/>
        <v>0.6875</v>
      </c>
      <c r="M31" s="109">
        <v>11</v>
      </c>
      <c r="N31" s="114">
        <f t="shared" si="5"/>
        <v>0.6875</v>
      </c>
      <c r="O31" s="109">
        <v>3</v>
      </c>
      <c r="P31" s="114">
        <f>O31/3</f>
        <v>1</v>
      </c>
      <c r="Q31" s="129">
        <f t="shared" si="7"/>
        <v>0.83516081871345016</v>
      </c>
    </row>
    <row r="32" spans="1:17" ht="24.95" customHeight="1">
      <c r="A32" s="31">
        <v>27</v>
      </c>
      <c r="B32" s="52" t="s">
        <v>857</v>
      </c>
      <c r="C32" s="31">
        <v>2</v>
      </c>
      <c r="D32" s="114">
        <f t="shared" si="0"/>
        <v>0.1111111111111111</v>
      </c>
      <c r="E32" s="40">
        <v>2</v>
      </c>
      <c r="F32" s="114">
        <f t="shared" si="1"/>
        <v>0.10526315789473684</v>
      </c>
      <c r="G32" s="31">
        <v>2</v>
      </c>
      <c r="H32" s="114">
        <f t="shared" si="2"/>
        <v>0.10526315789473684</v>
      </c>
      <c r="I32" s="31">
        <v>0</v>
      </c>
      <c r="J32" s="114">
        <f t="shared" si="3"/>
        <v>0</v>
      </c>
      <c r="K32" s="31">
        <v>0</v>
      </c>
      <c r="L32" s="114">
        <f t="shared" si="4"/>
        <v>0</v>
      </c>
      <c r="M32" s="31">
        <v>0</v>
      </c>
      <c r="N32" s="114">
        <f t="shared" si="5"/>
        <v>0</v>
      </c>
      <c r="O32" s="31">
        <v>0</v>
      </c>
      <c r="P32" s="114">
        <f t="shared" si="6"/>
        <v>0</v>
      </c>
      <c r="Q32" s="129">
        <f t="shared" si="7"/>
        <v>4.5948203842940682E-2</v>
      </c>
    </row>
    <row r="33" spans="1:17" ht="24.95" customHeight="1">
      <c r="A33" s="31">
        <v>28</v>
      </c>
      <c r="B33" s="52" t="s">
        <v>808</v>
      </c>
      <c r="C33" s="31">
        <v>9</v>
      </c>
      <c r="D33" s="114">
        <f t="shared" si="0"/>
        <v>0.5</v>
      </c>
      <c r="E33" s="40">
        <v>9</v>
      </c>
      <c r="F33" s="114">
        <f t="shared" si="1"/>
        <v>0.47368421052631576</v>
      </c>
      <c r="G33" s="31">
        <v>9</v>
      </c>
      <c r="H33" s="114">
        <f t="shared" si="2"/>
        <v>0.47368421052631576</v>
      </c>
      <c r="I33" s="31">
        <v>8</v>
      </c>
      <c r="J33" s="114">
        <f t="shared" si="3"/>
        <v>0.5</v>
      </c>
      <c r="K33" s="31">
        <v>8</v>
      </c>
      <c r="L33" s="114">
        <f t="shared" si="4"/>
        <v>0.5</v>
      </c>
      <c r="M33" s="31">
        <v>8</v>
      </c>
      <c r="N33" s="114">
        <f t="shared" si="5"/>
        <v>0.5</v>
      </c>
      <c r="O33" s="31">
        <v>2</v>
      </c>
      <c r="P33" s="114">
        <f t="shared" si="6"/>
        <v>0.66666666666666663</v>
      </c>
      <c r="Q33" s="129">
        <f t="shared" si="7"/>
        <v>0.51629072681704258</v>
      </c>
    </row>
    <row r="34" spans="1:17" ht="24.95" customHeight="1">
      <c r="A34" s="31">
        <v>29</v>
      </c>
      <c r="B34" s="52" t="s">
        <v>843</v>
      </c>
      <c r="C34" s="31">
        <v>10</v>
      </c>
      <c r="D34" s="114">
        <f t="shared" si="0"/>
        <v>0.55555555555555558</v>
      </c>
      <c r="E34" s="40">
        <v>13</v>
      </c>
      <c r="F34" s="114">
        <f t="shared" si="1"/>
        <v>0.68421052631578949</v>
      </c>
      <c r="G34" s="31">
        <v>13</v>
      </c>
      <c r="H34" s="114">
        <f t="shared" si="2"/>
        <v>0.68421052631578949</v>
      </c>
      <c r="I34" s="31">
        <v>10</v>
      </c>
      <c r="J34" s="114">
        <f t="shared" si="3"/>
        <v>0.625</v>
      </c>
      <c r="K34" s="31">
        <v>10</v>
      </c>
      <c r="L34" s="114">
        <f t="shared" si="4"/>
        <v>0.625</v>
      </c>
      <c r="M34" s="31">
        <v>10</v>
      </c>
      <c r="N34" s="114">
        <f t="shared" si="5"/>
        <v>0.625</v>
      </c>
      <c r="O34" s="31">
        <v>3</v>
      </c>
      <c r="P34" s="114">
        <f t="shared" si="6"/>
        <v>1</v>
      </c>
      <c r="Q34" s="129">
        <f t="shared" si="7"/>
        <v>0.68556808688387627</v>
      </c>
    </row>
    <row r="35" spans="1:17" ht="24.95" customHeight="1">
      <c r="A35" s="31">
        <v>30</v>
      </c>
      <c r="B35" s="52" t="s">
        <v>892</v>
      </c>
      <c r="C35" s="31">
        <v>8</v>
      </c>
      <c r="D35" s="114">
        <f t="shared" si="0"/>
        <v>0.44444444444444442</v>
      </c>
      <c r="E35" s="40">
        <v>8</v>
      </c>
      <c r="F35" s="114">
        <f t="shared" si="1"/>
        <v>0.42105263157894735</v>
      </c>
      <c r="G35" s="31">
        <v>8</v>
      </c>
      <c r="H35" s="114">
        <f t="shared" si="2"/>
        <v>0.42105263157894735</v>
      </c>
      <c r="I35" s="31">
        <v>10</v>
      </c>
      <c r="J35" s="114">
        <f t="shared" si="3"/>
        <v>0.625</v>
      </c>
      <c r="K35" s="31">
        <v>10</v>
      </c>
      <c r="L35" s="114">
        <f t="shared" si="4"/>
        <v>0.625</v>
      </c>
      <c r="M35" s="31">
        <v>10</v>
      </c>
      <c r="N35" s="114">
        <f t="shared" si="5"/>
        <v>0.625</v>
      </c>
      <c r="O35" s="31">
        <v>2</v>
      </c>
      <c r="P35" s="114">
        <f t="shared" si="6"/>
        <v>0.66666666666666663</v>
      </c>
      <c r="Q35" s="129">
        <f t="shared" si="7"/>
        <v>0.54688805346700087</v>
      </c>
    </row>
    <row r="36" spans="1:17" ht="24.95" customHeight="1">
      <c r="A36" s="31">
        <v>31</v>
      </c>
      <c r="B36" s="55" t="s">
        <v>968</v>
      </c>
      <c r="C36" s="31">
        <v>9</v>
      </c>
      <c r="D36" s="114">
        <f t="shared" si="0"/>
        <v>0.5</v>
      </c>
      <c r="E36" s="40">
        <v>10</v>
      </c>
      <c r="F36" s="114">
        <f t="shared" si="1"/>
        <v>0.52631578947368418</v>
      </c>
      <c r="G36" s="31">
        <v>10</v>
      </c>
      <c r="H36" s="114">
        <f t="shared" si="2"/>
        <v>0.52631578947368418</v>
      </c>
      <c r="I36" s="31">
        <v>9</v>
      </c>
      <c r="J36" s="114">
        <f t="shared" si="3"/>
        <v>0.5625</v>
      </c>
      <c r="K36" s="31">
        <v>9</v>
      </c>
      <c r="L36" s="114">
        <f t="shared" si="4"/>
        <v>0.5625</v>
      </c>
      <c r="M36" s="31">
        <v>9</v>
      </c>
      <c r="N36" s="114">
        <f t="shared" si="5"/>
        <v>0.5625</v>
      </c>
      <c r="O36" s="31">
        <v>2</v>
      </c>
      <c r="P36" s="114">
        <f t="shared" si="6"/>
        <v>0.66666666666666663</v>
      </c>
      <c r="Q36" s="129">
        <f t="shared" si="7"/>
        <v>0.55811403508771928</v>
      </c>
    </row>
    <row r="37" spans="1:17" ht="24.95" customHeight="1">
      <c r="A37" s="31">
        <v>32</v>
      </c>
      <c r="B37" s="52" t="s">
        <v>834</v>
      </c>
      <c r="C37" s="31">
        <v>14</v>
      </c>
      <c r="D37" s="114">
        <f t="shared" si="0"/>
        <v>0.77777777777777779</v>
      </c>
      <c r="E37" s="40">
        <v>15</v>
      </c>
      <c r="F37" s="114">
        <f t="shared" si="1"/>
        <v>0.78947368421052633</v>
      </c>
      <c r="G37" s="31">
        <v>15</v>
      </c>
      <c r="H37" s="114">
        <f t="shared" si="2"/>
        <v>0.78947368421052633</v>
      </c>
      <c r="I37" s="31">
        <v>10</v>
      </c>
      <c r="J37" s="114">
        <f t="shared" si="3"/>
        <v>0.625</v>
      </c>
      <c r="K37" s="31">
        <v>10</v>
      </c>
      <c r="L37" s="114">
        <f t="shared" si="4"/>
        <v>0.625</v>
      </c>
      <c r="M37" s="31">
        <v>10</v>
      </c>
      <c r="N37" s="114">
        <f t="shared" si="5"/>
        <v>0.625</v>
      </c>
      <c r="O37" s="31">
        <v>3</v>
      </c>
      <c r="P37" s="114">
        <f t="shared" si="6"/>
        <v>1</v>
      </c>
      <c r="Q37" s="129">
        <f t="shared" si="7"/>
        <v>0.74738930659983294</v>
      </c>
    </row>
    <row r="38" spans="1:17" ht="24.95" customHeight="1">
      <c r="A38" s="31">
        <v>33</v>
      </c>
      <c r="B38" s="52" t="s">
        <v>878</v>
      </c>
      <c r="C38" s="31">
        <v>13</v>
      </c>
      <c r="D38" s="114">
        <f t="shared" si="0"/>
        <v>0.72222222222222221</v>
      </c>
      <c r="E38" s="40">
        <v>12</v>
      </c>
      <c r="F38" s="114">
        <f t="shared" si="1"/>
        <v>0.63157894736842102</v>
      </c>
      <c r="G38" s="31">
        <v>12</v>
      </c>
      <c r="H38" s="114">
        <f t="shared" si="2"/>
        <v>0.63157894736842102</v>
      </c>
      <c r="I38" s="31">
        <v>11</v>
      </c>
      <c r="J38" s="114">
        <f t="shared" si="3"/>
        <v>0.6875</v>
      </c>
      <c r="K38" s="31">
        <v>11</v>
      </c>
      <c r="L38" s="114">
        <f t="shared" si="4"/>
        <v>0.6875</v>
      </c>
      <c r="M38" s="31">
        <v>11</v>
      </c>
      <c r="N38" s="114">
        <f t="shared" si="5"/>
        <v>0.6875</v>
      </c>
      <c r="O38" s="31">
        <v>3</v>
      </c>
      <c r="P38" s="114">
        <f t="shared" si="6"/>
        <v>1</v>
      </c>
      <c r="Q38" s="129">
        <f t="shared" si="7"/>
        <v>0.721125730994152</v>
      </c>
    </row>
    <row r="39" spans="1:17" ht="24.95" customHeight="1">
      <c r="A39" s="31">
        <v>34</v>
      </c>
      <c r="B39" s="72" t="s">
        <v>816</v>
      </c>
      <c r="C39" s="31">
        <v>16</v>
      </c>
      <c r="D39" s="114">
        <f t="shared" si="0"/>
        <v>0.88888888888888884</v>
      </c>
      <c r="E39" s="40">
        <v>16</v>
      </c>
      <c r="F39" s="114">
        <f t="shared" si="1"/>
        <v>0.84210526315789469</v>
      </c>
      <c r="G39" s="31">
        <v>16</v>
      </c>
      <c r="H39" s="114">
        <f t="shared" si="2"/>
        <v>0.84210526315789469</v>
      </c>
      <c r="I39" s="31">
        <v>16</v>
      </c>
      <c r="J39" s="114">
        <f t="shared" si="3"/>
        <v>1</v>
      </c>
      <c r="K39" s="31">
        <v>16</v>
      </c>
      <c r="L39" s="114">
        <f t="shared" si="4"/>
        <v>1</v>
      </c>
      <c r="M39" s="31">
        <v>16</v>
      </c>
      <c r="N39" s="114">
        <f t="shared" si="5"/>
        <v>1</v>
      </c>
      <c r="O39" s="31">
        <v>3</v>
      </c>
      <c r="P39" s="114">
        <f t="shared" si="6"/>
        <v>1</v>
      </c>
      <c r="Q39" s="129">
        <f t="shared" si="7"/>
        <v>0.93901420217209697</v>
      </c>
    </row>
    <row r="40" spans="1:17" ht="24.95" customHeight="1">
      <c r="A40" s="31">
        <v>35</v>
      </c>
      <c r="B40" s="52" t="s">
        <v>902</v>
      </c>
      <c r="C40" s="31">
        <v>15</v>
      </c>
      <c r="D40" s="114">
        <f t="shared" si="0"/>
        <v>0.83333333333333337</v>
      </c>
      <c r="E40" s="40">
        <v>16</v>
      </c>
      <c r="F40" s="114">
        <f t="shared" si="1"/>
        <v>0.84210526315789469</v>
      </c>
      <c r="G40" s="31">
        <v>17</v>
      </c>
      <c r="H40" s="114">
        <f t="shared" si="2"/>
        <v>0.89473684210526316</v>
      </c>
      <c r="I40" s="31">
        <v>13</v>
      </c>
      <c r="J40" s="114">
        <f t="shared" si="3"/>
        <v>0.8125</v>
      </c>
      <c r="K40" s="31">
        <v>13</v>
      </c>
      <c r="L40" s="114">
        <f t="shared" si="4"/>
        <v>0.8125</v>
      </c>
      <c r="M40" s="31">
        <v>13</v>
      </c>
      <c r="N40" s="114">
        <f t="shared" si="5"/>
        <v>0.8125</v>
      </c>
      <c r="O40" s="31">
        <v>3</v>
      </c>
      <c r="P40" s="114">
        <f t="shared" si="6"/>
        <v>1</v>
      </c>
      <c r="Q40" s="129">
        <f t="shared" si="7"/>
        <v>0.8582393483709273</v>
      </c>
    </row>
    <row r="41" spans="1:17" ht="24.95" customHeight="1">
      <c r="A41" s="31">
        <v>36</v>
      </c>
      <c r="B41" s="52" t="s">
        <v>836</v>
      </c>
      <c r="C41" s="31">
        <v>0</v>
      </c>
      <c r="D41" s="114">
        <f t="shared" si="0"/>
        <v>0</v>
      </c>
      <c r="E41" s="40">
        <v>1</v>
      </c>
      <c r="F41" s="114">
        <f t="shared" si="1"/>
        <v>5.2631578947368418E-2</v>
      </c>
      <c r="G41" s="31">
        <v>0</v>
      </c>
      <c r="H41" s="114">
        <f t="shared" si="2"/>
        <v>0</v>
      </c>
      <c r="I41" s="31">
        <v>0</v>
      </c>
      <c r="J41" s="114">
        <f t="shared" si="3"/>
        <v>0</v>
      </c>
      <c r="K41" s="31">
        <v>0</v>
      </c>
      <c r="L41" s="114">
        <f t="shared" si="4"/>
        <v>0</v>
      </c>
      <c r="M41" s="31">
        <v>0</v>
      </c>
      <c r="N41" s="114">
        <f t="shared" si="5"/>
        <v>0</v>
      </c>
      <c r="O41" s="31">
        <v>0</v>
      </c>
      <c r="P41" s="114">
        <f t="shared" si="6"/>
        <v>0</v>
      </c>
      <c r="Q41" s="129">
        <f t="shared" si="7"/>
        <v>7.5187969924812026E-3</v>
      </c>
    </row>
    <row r="42" spans="1:17" ht="24.95" customHeight="1">
      <c r="A42" s="31">
        <v>37</v>
      </c>
      <c r="B42" s="54" t="s">
        <v>875</v>
      </c>
      <c r="C42" s="31">
        <v>11</v>
      </c>
      <c r="D42" s="114">
        <f t="shared" si="0"/>
        <v>0.61111111111111116</v>
      </c>
      <c r="E42" s="40">
        <v>12</v>
      </c>
      <c r="F42" s="114">
        <f t="shared" si="1"/>
        <v>0.63157894736842102</v>
      </c>
      <c r="G42" s="31">
        <v>14</v>
      </c>
      <c r="H42" s="114">
        <f t="shared" si="2"/>
        <v>0.73684210526315785</v>
      </c>
      <c r="I42" s="31">
        <v>13</v>
      </c>
      <c r="J42" s="114">
        <f t="shared" si="3"/>
        <v>0.8125</v>
      </c>
      <c r="K42" s="31">
        <v>13</v>
      </c>
      <c r="L42" s="114">
        <f t="shared" si="4"/>
        <v>0.8125</v>
      </c>
      <c r="M42" s="31">
        <v>13</v>
      </c>
      <c r="N42" s="114">
        <f t="shared" si="5"/>
        <v>0.8125</v>
      </c>
      <c r="O42" s="31">
        <v>2</v>
      </c>
      <c r="P42" s="114">
        <f t="shared" si="6"/>
        <v>0.66666666666666663</v>
      </c>
      <c r="Q42" s="129">
        <f t="shared" si="7"/>
        <v>0.72624269005847952</v>
      </c>
    </row>
    <row r="43" spans="1:17" ht="24.95" customHeight="1">
      <c r="A43" s="31">
        <v>38</v>
      </c>
      <c r="B43" s="52" t="s">
        <v>841</v>
      </c>
      <c r="C43" s="31">
        <v>18</v>
      </c>
      <c r="D43" s="114">
        <f t="shared" si="0"/>
        <v>1</v>
      </c>
      <c r="E43" s="40">
        <v>18</v>
      </c>
      <c r="F43" s="114">
        <f t="shared" si="1"/>
        <v>0.94736842105263153</v>
      </c>
      <c r="G43" s="31">
        <v>18</v>
      </c>
      <c r="H43" s="114">
        <f t="shared" si="2"/>
        <v>0.94736842105263153</v>
      </c>
      <c r="I43" s="31">
        <v>14</v>
      </c>
      <c r="J43" s="114">
        <f t="shared" si="3"/>
        <v>0.875</v>
      </c>
      <c r="K43" s="31">
        <v>14</v>
      </c>
      <c r="L43" s="114">
        <f t="shared" si="4"/>
        <v>0.875</v>
      </c>
      <c r="M43" s="31">
        <v>14</v>
      </c>
      <c r="N43" s="114">
        <f t="shared" si="5"/>
        <v>0.875</v>
      </c>
      <c r="O43" s="31">
        <v>3</v>
      </c>
      <c r="P43" s="114">
        <f>O43/3</f>
        <v>1</v>
      </c>
      <c r="Q43" s="129">
        <f t="shared" si="7"/>
        <v>0.93139097744360899</v>
      </c>
    </row>
    <row r="44" spans="1:17" ht="24.95" customHeight="1">
      <c r="A44" s="31">
        <v>39</v>
      </c>
      <c r="B44" s="52" t="s">
        <v>890</v>
      </c>
      <c r="C44" s="31">
        <v>13</v>
      </c>
      <c r="D44" s="114">
        <f t="shared" si="0"/>
        <v>0.72222222222222221</v>
      </c>
      <c r="E44" s="40">
        <v>13</v>
      </c>
      <c r="F44" s="114">
        <f t="shared" si="1"/>
        <v>0.68421052631578949</v>
      </c>
      <c r="G44" s="31">
        <v>13</v>
      </c>
      <c r="H44" s="114">
        <f t="shared" si="2"/>
        <v>0.68421052631578949</v>
      </c>
      <c r="I44" s="31">
        <v>11</v>
      </c>
      <c r="J44" s="114">
        <f t="shared" si="3"/>
        <v>0.6875</v>
      </c>
      <c r="K44" s="31">
        <v>11</v>
      </c>
      <c r="L44" s="114">
        <f t="shared" si="4"/>
        <v>0.6875</v>
      </c>
      <c r="M44" s="31">
        <v>11</v>
      </c>
      <c r="N44" s="114">
        <f t="shared" si="5"/>
        <v>0.6875</v>
      </c>
      <c r="O44" s="31">
        <v>3</v>
      </c>
      <c r="P44" s="114">
        <f t="shared" si="6"/>
        <v>1</v>
      </c>
      <c r="Q44" s="129">
        <f t="shared" si="7"/>
        <v>0.73616332497911441</v>
      </c>
    </row>
    <row r="45" spans="1:17" ht="24.95" customHeight="1">
      <c r="A45" s="31">
        <v>40</v>
      </c>
      <c r="B45" s="52" t="s">
        <v>881</v>
      </c>
      <c r="C45" s="31">
        <v>17</v>
      </c>
      <c r="D45" s="114">
        <f t="shared" si="0"/>
        <v>0.94444444444444442</v>
      </c>
      <c r="E45" s="40">
        <v>18</v>
      </c>
      <c r="F45" s="114">
        <f t="shared" si="1"/>
        <v>0.94736842105263153</v>
      </c>
      <c r="G45" s="31">
        <v>18</v>
      </c>
      <c r="H45" s="114">
        <f t="shared" si="2"/>
        <v>0.94736842105263153</v>
      </c>
      <c r="I45" s="31">
        <v>14</v>
      </c>
      <c r="J45" s="114">
        <f t="shared" si="3"/>
        <v>0.875</v>
      </c>
      <c r="K45" s="31">
        <v>14</v>
      </c>
      <c r="L45" s="114">
        <f t="shared" si="4"/>
        <v>0.875</v>
      </c>
      <c r="M45" s="31">
        <v>14</v>
      </c>
      <c r="N45" s="114">
        <f t="shared" si="5"/>
        <v>0.875</v>
      </c>
      <c r="O45" s="31">
        <v>3</v>
      </c>
      <c r="P45" s="114">
        <f t="shared" si="6"/>
        <v>1</v>
      </c>
      <c r="Q45" s="129">
        <f t="shared" si="7"/>
        <v>0.92345446950710108</v>
      </c>
    </row>
    <row r="46" spans="1:17" ht="24.95" customHeight="1">
      <c r="A46" s="31">
        <v>41</v>
      </c>
      <c r="B46" s="52" t="s">
        <v>874</v>
      </c>
      <c r="C46" s="31">
        <v>14</v>
      </c>
      <c r="D46" s="114">
        <f t="shared" si="0"/>
        <v>0.77777777777777779</v>
      </c>
      <c r="E46" s="40">
        <v>15</v>
      </c>
      <c r="F46" s="114">
        <f t="shared" si="1"/>
        <v>0.78947368421052633</v>
      </c>
      <c r="G46" s="31">
        <v>17</v>
      </c>
      <c r="H46" s="114">
        <f t="shared" si="2"/>
        <v>0.89473684210526316</v>
      </c>
      <c r="I46" s="31">
        <v>13</v>
      </c>
      <c r="J46" s="114">
        <f t="shared" si="3"/>
        <v>0.8125</v>
      </c>
      <c r="K46" s="31">
        <v>13</v>
      </c>
      <c r="L46" s="114">
        <f t="shared" si="4"/>
        <v>0.8125</v>
      </c>
      <c r="M46" s="31">
        <v>13</v>
      </c>
      <c r="N46" s="114">
        <f t="shared" si="5"/>
        <v>0.8125</v>
      </c>
      <c r="O46" s="31">
        <v>2</v>
      </c>
      <c r="P46" s="114">
        <f t="shared" si="6"/>
        <v>0.66666666666666663</v>
      </c>
      <c r="Q46" s="129">
        <f t="shared" si="7"/>
        <v>0.79516499582289069</v>
      </c>
    </row>
    <row r="47" spans="1:17" ht="24.95" customHeight="1">
      <c r="A47" s="31">
        <v>42</v>
      </c>
      <c r="B47" s="52" t="s">
        <v>858</v>
      </c>
      <c r="C47" s="31">
        <v>14</v>
      </c>
      <c r="D47" s="114">
        <f t="shared" si="0"/>
        <v>0.77777777777777779</v>
      </c>
      <c r="E47" s="40">
        <v>13</v>
      </c>
      <c r="F47" s="114">
        <f t="shared" si="1"/>
        <v>0.68421052631578949</v>
      </c>
      <c r="G47" s="31">
        <v>14</v>
      </c>
      <c r="H47" s="114">
        <f t="shared" si="2"/>
        <v>0.73684210526315785</v>
      </c>
      <c r="I47" s="31">
        <v>12</v>
      </c>
      <c r="J47" s="114">
        <f t="shared" si="3"/>
        <v>0.75</v>
      </c>
      <c r="K47" s="31">
        <v>12</v>
      </c>
      <c r="L47" s="114">
        <f t="shared" si="4"/>
        <v>0.75</v>
      </c>
      <c r="M47" s="31">
        <v>12</v>
      </c>
      <c r="N47" s="114">
        <f t="shared" si="5"/>
        <v>0.75</v>
      </c>
      <c r="O47" s="31">
        <v>3</v>
      </c>
      <c r="P47" s="114">
        <f t="shared" si="6"/>
        <v>1</v>
      </c>
      <c r="Q47" s="129">
        <f t="shared" si="7"/>
        <v>0.77840434419381788</v>
      </c>
    </row>
    <row r="48" spans="1:17" ht="24.95" customHeight="1">
      <c r="A48" s="31">
        <v>43</v>
      </c>
      <c r="B48" s="52" t="s">
        <v>847</v>
      </c>
      <c r="C48" s="31">
        <v>14</v>
      </c>
      <c r="D48" s="114">
        <f t="shared" si="0"/>
        <v>0.77777777777777779</v>
      </c>
      <c r="E48" s="40">
        <v>16</v>
      </c>
      <c r="F48" s="114">
        <f t="shared" si="1"/>
        <v>0.84210526315789469</v>
      </c>
      <c r="G48" s="31">
        <v>16</v>
      </c>
      <c r="H48" s="114">
        <f t="shared" si="2"/>
        <v>0.84210526315789469</v>
      </c>
      <c r="I48" s="31">
        <v>12</v>
      </c>
      <c r="J48" s="114">
        <f t="shared" si="3"/>
        <v>0.75</v>
      </c>
      <c r="K48" s="31">
        <v>12</v>
      </c>
      <c r="L48" s="114">
        <f t="shared" si="4"/>
        <v>0.75</v>
      </c>
      <c r="M48" s="31">
        <v>12</v>
      </c>
      <c r="N48" s="114">
        <f t="shared" si="5"/>
        <v>0.75</v>
      </c>
      <c r="O48" s="31">
        <v>3</v>
      </c>
      <c r="P48" s="114">
        <f t="shared" si="6"/>
        <v>1</v>
      </c>
      <c r="Q48" s="129">
        <f t="shared" si="7"/>
        <v>0.81599832915622383</v>
      </c>
    </row>
    <row r="49" spans="1:18" ht="24.95" customHeight="1">
      <c r="A49" s="31">
        <v>44</v>
      </c>
      <c r="B49" s="52" t="s">
        <v>888</v>
      </c>
      <c r="C49" s="31">
        <v>10</v>
      </c>
      <c r="D49" s="114">
        <f t="shared" si="0"/>
        <v>0.55555555555555558</v>
      </c>
      <c r="E49" s="40">
        <v>13</v>
      </c>
      <c r="F49" s="114">
        <f t="shared" si="1"/>
        <v>0.68421052631578949</v>
      </c>
      <c r="G49" s="31">
        <v>13</v>
      </c>
      <c r="H49" s="114">
        <f t="shared" si="2"/>
        <v>0.68421052631578949</v>
      </c>
      <c r="I49" s="31">
        <v>12</v>
      </c>
      <c r="J49" s="114">
        <f t="shared" si="3"/>
        <v>0.75</v>
      </c>
      <c r="K49" s="31">
        <v>12</v>
      </c>
      <c r="L49" s="114">
        <f t="shared" si="4"/>
        <v>0.75</v>
      </c>
      <c r="M49" s="31">
        <v>12</v>
      </c>
      <c r="N49" s="114">
        <f t="shared" si="5"/>
        <v>0.75</v>
      </c>
      <c r="O49" s="31">
        <v>2</v>
      </c>
      <c r="P49" s="114">
        <f t="shared" si="6"/>
        <v>0.66666666666666663</v>
      </c>
      <c r="Q49" s="129">
        <f t="shared" si="7"/>
        <v>0.69152046783625731</v>
      </c>
    </row>
    <row r="50" spans="1:18" ht="24.95" customHeight="1">
      <c r="A50" s="31">
        <v>45</v>
      </c>
      <c r="B50" s="52" t="s">
        <v>824</v>
      </c>
      <c r="C50" s="31">
        <v>15</v>
      </c>
      <c r="D50" s="114">
        <f t="shared" si="0"/>
        <v>0.83333333333333337</v>
      </c>
      <c r="E50" s="40">
        <v>18</v>
      </c>
      <c r="F50" s="114">
        <f t="shared" si="1"/>
        <v>0.94736842105263153</v>
      </c>
      <c r="G50" s="31">
        <v>18</v>
      </c>
      <c r="H50" s="114">
        <f t="shared" si="2"/>
        <v>0.94736842105263153</v>
      </c>
      <c r="I50" s="31">
        <v>14</v>
      </c>
      <c r="J50" s="114">
        <f t="shared" si="3"/>
        <v>0.875</v>
      </c>
      <c r="K50" s="31">
        <v>14</v>
      </c>
      <c r="L50" s="114">
        <f t="shared" si="4"/>
        <v>0.875</v>
      </c>
      <c r="M50" s="31">
        <v>14</v>
      </c>
      <c r="N50" s="114">
        <f t="shared" si="5"/>
        <v>0.875</v>
      </c>
      <c r="O50" s="31">
        <v>3</v>
      </c>
      <c r="P50" s="114">
        <f t="shared" si="6"/>
        <v>1</v>
      </c>
      <c r="Q50" s="129">
        <f t="shared" si="7"/>
        <v>0.90758145363408516</v>
      </c>
    </row>
    <row r="51" spans="1:18" ht="24.95" customHeight="1">
      <c r="A51" s="31">
        <v>46</v>
      </c>
      <c r="B51" s="52" t="s">
        <v>889</v>
      </c>
      <c r="C51" s="31">
        <v>0</v>
      </c>
      <c r="D51" s="114">
        <f t="shared" si="0"/>
        <v>0</v>
      </c>
      <c r="E51" s="40">
        <v>2</v>
      </c>
      <c r="F51" s="114">
        <f t="shared" si="1"/>
        <v>0.10526315789473684</v>
      </c>
      <c r="G51" s="31">
        <v>0</v>
      </c>
      <c r="H51" s="114">
        <f t="shared" si="2"/>
        <v>0</v>
      </c>
      <c r="I51" s="31">
        <v>0</v>
      </c>
      <c r="J51" s="114">
        <f t="shared" si="3"/>
        <v>0</v>
      </c>
      <c r="K51" s="31">
        <v>0</v>
      </c>
      <c r="L51" s="114">
        <f t="shared" si="4"/>
        <v>0</v>
      </c>
      <c r="M51" s="31">
        <v>0</v>
      </c>
      <c r="N51" s="114">
        <f t="shared" si="5"/>
        <v>0</v>
      </c>
      <c r="O51" s="31">
        <v>0</v>
      </c>
      <c r="P51" s="114">
        <f t="shared" si="6"/>
        <v>0</v>
      </c>
      <c r="Q51" s="129">
        <f t="shared" si="7"/>
        <v>1.5037593984962405E-2</v>
      </c>
    </row>
    <row r="52" spans="1:18" ht="24.95" customHeight="1">
      <c r="A52" s="31">
        <v>47</v>
      </c>
      <c r="B52" s="52" t="s">
        <v>859</v>
      </c>
      <c r="C52" s="31">
        <v>7</v>
      </c>
      <c r="D52" s="114">
        <f t="shared" si="0"/>
        <v>0.3888888888888889</v>
      </c>
      <c r="E52" s="40">
        <v>7</v>
      </c>
      <c r="F52" s="114">
        <f t="shared" si="1"/>
        <v>0.36842105263157893</v>
      </c>
      <c r="G52" s="31">
        <v>7</v>
      </c>
      <c r="H52" s="114">
        <f t="shared" si="2"/>
        <v>0.36842105263157893</v>
      </c>
      <c r="I52" s="31">
        <v>10</v>
      </c>
      <c r="J52" s="114">
        <f t="shared" si="3"/>
        <v>0.625</v>
      </c>
      <c r="K52" s="31">
        <v>10</v>
      </c>
      <c r="L52" s="114">
        <f t="shared" si="4"/>
        <v>0.625</v>
      </c>
      <c r="M52" s="31">
        <v>10</v>
      </c>
      <c r="N52" s="114">
        <f t="shared" si="5"/>
        <v>0.625</v>
      </c>
      <c r="O52" s="31">
        <v>2</v>
      </c>
      <c r="P52" s="114">
        <f t="shared" si="6"/>
        <v>0.66666666666666663</v>
      </c>
      <c r="Q52" s="129">
        <f t="shared" si="7"/>
        <v>0.52391395154553044</v>
      </c>
    </row>
    <row r="53" spans="1:18" ht="24.95" customHeight="1">
      <c r="A53" s="31">
        <v>48</v>
      </c>
      <c r="B53" s="53" t="s">
        <v>939</v>
      </c>
      <c r="C53" s="31">
        <v>3</v>
      </c>
      <c r="D53" s="114">
        <f t="shared" si="0"/>
        <v>0.16666666666666666</v>
      </c>
      <c r="E53" s="40">
        <v>4</v>
      </c>
      <c r="F53" s="114">
        <f t="shared" si="1"/>
        <v>0.21052631578947367</v>
      </c>
      <c r="G53" s="31">
        <v>4</v>
      </c>
      <c r="H53" s="114">
        <f t="shared" si="2"/>
        <v>0.21052631578947367</v>
      </c>
      <c r="I53" s="31">
        <v>2</v>
      </c>
      <c r="J53" s="114">
        <f t="shared" si="3"/>
        <v>0.125</v>
      </c>
      <c r="K53" s="31">
        <v>2</v>
      </c>
      <c r="L53" s="114">
        <f t="shared" si="4"/>
        <v>0.125</v>
      </c>
      <c r="M53" s="31">
        <v>2</v>
      </c>
      <c r="N53" s="114">
        <f t="shared" si="5"/>
        <v>0.125</v>
      </c>
      <c r="O53" s="31">
        <v>0</v>
      </c>
      <c r="P53" s="114">
        <f t="shared" si="6"/>
        <v>0</v>
      </c>
      <c r="Q53" s="129">
        <f t="shared" si="7"/>
        <v>0.137531328320802</v>
      </c>
    </row>
    <row r="54" spans="1:18" ht="24.95" customHeight="1">
      <c r="A54" s="31">
        <v>49</v>
      </c>
      <c r="B54" s="52" t="s">
        <v>866</v>
      </c>
      <c r="C54" s="31">
        <v>13</v>
      </c>
      <c r="D54" s="114">
        <f t="shared" si="0"/>
        <v>0.72222222222222221</v>
      </c>
      <c r="E54" s="40">
        <v>15</v>
      </c>
      <c r="F54" s="114">
        <f t="shared" si="1"/>
        <v>0.78947368421052633</v>
      </c>
      <c r="G54" s="31">
        <v>15</v>
      </c>
      <c r="H54" s="114">
        <f t="shared" si="2"/>
        <v>0.78947368421052633</v>
      </c>
      <c r="I54" s="31">
        <v>16</v>
      </c>
      <c r="J54" s="114">
        <f t="shared" si="3"/>
        <v>1</v>
      </c>
      <c r="K54" s="31">
        <v>16</v>
      </c>
      <c r="L54" s="114">
        <f t="shared" si="4"/>
        <v>1</v>
      </c>
      <c r="M54" s="31">
        <v>16</v>
      </c>
      <c r="N54" s="114">
        <f t="shared" si="5"/>
        <v>1</v>
      </c>
      <c r="O54" s="31">
        <v>3</v>
      </c>
      <c r="P54" s="114">
        <f t="shared" si="6"/>
        <v>1</v>
      </c>
      <c r="Q54" s="129">
        <f t="shared" si="7"/>
        <v>0.90016708437761062</v>
      </c>
    </row>
    <row r="55" spans="1:18" ht="24.95" customHeight="1">
      <c r="A55" s="31">
        <v>50</v>
      </c>
      <c r="B55" s="52" t="s">
        <v>828</v>
      </c>
      <c r="C55" s="31">
        <v>14</v>
      </c>
      <c r="D55" s="114">
        <f t="shared" si="0"/>
        <v>0.77777777777777779</v>
      </c>
      <c r="E55" s="40">
        <v>15</v>
      </c>
      <c r="F55" s="114">
        <f t="shared" si="1"/>
        <v>0.78947368421052633</v>
      </c>
      <c r="G55" s="31">
        <v>14</v>
      </c>
      <c r="H55" s="114">
        <f t="shared" si="2"/>
        <v>0.73684210526315785</v>
      </c>
      <c r="I55" s="31">
        <v>12</v>
      </c>
      <c r="J55" s="114">
        <f t="shared" si="3"/>
        <v>0.75</v>
      </c>
      <c r="K55" s="31">
        <v>12</v>
      </c>
      <c r="L55" s="114">
        <f t="shared" si="4"/>
        <v>0.75</v>
      </c>
      <c r="M55" s="31">
        <v>12</v>
      </c>
      <c r="N55" s="114">
        <f t="shared" si="5"/>
        <v>0.75</v>
      </c>
      <c r="O55" s="31">
        <v>3</v>
      </c>
      <c r="P55" s="114">
        <f>O55/3</f>
        <v>1</v>
      </c>
      <c r="Q55" s="129">
        <f t="shared" si="7"/>
        <v>0.79344193817878028</v>
      </c>
    </row>
    <row r="56" spans="1:18" ht="24.95" customHeight="1">
      <c r="A56" s="31">
        <v>51</v>
      </c>
      <c r="B56" s="52" t="s">
        <v>853</v>
      </c>
      <c r="C56" s="31">
        <v>7</v>
      </c>
      <c r="D56" s="114">
        <f t="shared" si="0"/>
        <v>0.3888888888888889</v>
      </c>
      <c r="E56" s="40">
        <v>7</v>
      </c>
      <c r="F56" s="114">
        <f t="shared" si="1"/>
        <v>0.36842105263157893</v>
      </c>
      <c r="G56" s="102">
        <v>6</v>
      </c>
      <c r="H56" s="114">
        <f t="shared" si="2"/>
        <v>0.31578947368421051</v>
      </c>
      <c r="I56" s="31">
        <v>11</v>
      </c>
      <c r="J56" s="114">
        <f t="shared" si="3"/>
        <v>0.6875</v>
      </c>
      <c r="K56" s="31">
        <v>11</v>
      </c>
      <c r="L56" s="114">
        <f t="shared" si="4"/>
        <v>0.6875</v>
      </c>
      <c r="M56" s="31">
        <v>11</v>
      </c>
      <c r="N56" s="114">
        <f t="shared" si="5"/>
        <v>0.6875</v>
      </c>
      <c r="O56" s="31">
        <v>0</v>
      </c>
      <c r="P56" s="114">
        <f t="shared" si="6"/>
        <v>0</v>
      </c>
      <c r="Q56" s="129">
        <f t="shared" si="7"/>
        <v>0.44794277360066831</v>
      </c>
    </row>
    <row r="57" spans="1:18" ht="24.95" customHeight="1">
      <c r="A57" s="96">
        <v>52</v>
      </c>
      <c r="B57" s="101" t="s">
        <v>1049</v>
      </c>
      <c r="C57" s="102">
        <v>0</v>
      </c>
      <c r="D57" s="114">
        <f t="shared" si="0"/>
        <v>0</v>
      </c>
      <c r="E57" s="128"/>
      <c r="F57" s="114">
        <f t="shared" si="1"/>
        <v>0</v>
      </c>
      <c r="G57" s="111">
        <v>0</v>
      </c>
      <c r="H57" s="114">
        <f t="shared" si="2"/>
        <v>0</v>
      </c>
      <c r="I57" s="111">
        <v>0</v>
      </c>
      <c r="J57" s="114">
        <f t="shared" si="3"/>
        <v>0</v>
      </c>
      <c r="K57" s="102">
        <v>0</v>
      </c>
      <c r="L57" s="114">
        <f t="shared" si="4"/>
        <v>0</v>
      </c>
      <c r="M57" s="102">
        <v>0</v>
      </c>
      <c r="N57" s="114">
        <f t="shared" si="5"/>
        <v>0</v>
      </c>
      <c r="O57" s="102">
        <v>0</v>
      </c>
      <c r="P57" s="114">
        <f t="shared" si="6"/>
        <v>0</v>
      </c>
      <c r="Q57" s="129">
        <f t="shared" si="7"/>
        <v>0</v>
      </c>
      <c r="R57" s="100"/>
    </row>
    <row r="58" spans="1:18" ht="24.95" customHeight="1">
      <c r="A58" s="31">
        <v>53</v>
      </c>
      <c r="B58" s="53" t="s">
        <v>938</v>
      </c>
      <c r="C58" s="31">
        <v>1</v>
      </c>
      <c r="D58" s="114">
        <f t="shared" si="0"/>
        <v>5.5555555555555552E-2</v>
      </c>
      <c r="E58" s="40">
        <v>0</v>
      </c>
      <c r="F58" s="114">
        <f t="shared" si="1"/>
        <v>0</v>
      </c>
      <c r="G58" s="31">
        <v>1</v>
      </c>
      <c r="H58" s="114">
        <f t="shared" si="2"/>
        <v>5.2631578947368418E-2</v>
      </c>
      <c r="I58" s="31">
        <v>2</v>
      </c>
      <c r="J58" s="114">
        <f t="shared" si="3"/>
        <v>0.125</v>
      </c>
      <c r="K58" s="31">
        <v>2</v>
      </c>
      <c r="L58" s="114">
        <f t="shared" si="4"/>
        <v>0.125</v>
      </c>
      <c r="M58" s="31">
        <v>2</v>
      </c>
      <c r="N58" s="114">
        <f t="shared" si="5"/>
        <v>0.125</v>
      </c>
      <c r="O58" s="31">
        <v>0</v>
      </c>
      <c r="P58" s="114">
        <f t="shared" si="6"/>
        <v>0</v>
      </c>
      <c r="Q58" s="129">
        <f t="shared" si="7"/>
        <v>6.90267335004177E-2</v>
      </c>
    </row>
    <row r="59" spans="1:18" ht="24.95" customHeight="1">
      <c r="A59" s="98">
        <v>54</v>
      </c>
      <c r="B59" s="203" t="s">
        <v>1012</v>
      </c>
      <c r="C59" s="31">
        <v>1</v>
      </c>
      <c r="D59" s="114">
        <f t="shared" si="0"/>
        <v>5.5555555555555552E-2</v>
      </c>
      <c r="E59" s="40">
        <v>0</v>
      </c>
      <c r="F59" s="114">
        <f t="shared" si="1"/>
        <v>0</v>
      </c>
      <c r="G59" s="31">
        <v>0</v>
      </c>
      <c r="H59" s="114">
        <f t="shared" si="2"/>
        <v>0</v>
      </c>
      <c r="I59" s="102">
        <v>0</v>
      </c>
      <c r="J59" s="114">
        <f t="shared" si="3"/>
        <v>0</v>
      </c>
      <c r="K59" s="31">
        <v>0</v>
      </c>
      <c r="L59" s="114">
        <f t="shared" si="4"/>
        <v>0</v>
      </c>
      <c r="M59" s="31">
        <v>0</v>
      </c>
      <c r="N59" s="114">
        <f t="shared" si="5"/>
        <v>0</v>
      </c>
      <c r="O59" s="102">
        <v>0</v>
      </c>
      <c r="P59" s="114">
        <f t="shared" si="6"/>
        <v>0</v>
      </c>
      <c r="Q59" s="129">
        <f t="shared" si="7"/>
        <v>7.9365079365079361E-3</v>
      </c>
    </row>
    <row r="60" spans="1:18" ht="24.95" customHeight="1">
      <c r="A60" s="98">
        <v>55</v>
      </c>
      <c r="B60" s="99" t="s">
        <v>977</v>
      </c>
      <c r="C60" s="31">
        <v>0</v>
      </c>
      <c r="D60" s="114">
        <f t="shared" si="0"/>
        <v>0</v>
      </c>
      <c r="E60" s="40">
        <v>0</v>
      </c>
      <c r="F60" s="114">
        <f t="shared" si="1"/>
        <v>0</v>
      </c>
      <c r="G60" s="31">
        <v>0</v>
      </c>
      <c r="H60" s="114">
        <f t="shared" si="2"/>
        <v>0</v>
      </c>
      <c r="I60" s="102">
        <v>0</v>
      </c>
      <c r="J60" s="114">
        <f t="shared" si="3"/>
        <v>0</v>
      </c>
      <c r="K60" s="31">
        <v>0</v>
      </c>
      <c r="L60" s="114">
        <f t="shared" si="4"/>
        <v>0</v>
      </c>
      <c r="M60" s="31">
        <v>0</v>
      </c>
      <c r="N60" s="114">
        <f t="shared" si="5"/>
        <v>0</v>
      </c>
      <c r="O60" s="102">
        <v>0</v>
      </c>
      <c r="P60" s="114">
        <f t="shared" si="6"/>
        <v>0</v>
      </c>
      <c r="Q60" s="129">
        <f t="shared" si="7"/>
        <v>0</v>
      </c>
    </row>
    <row r="61" spans="1:18" ht="24.95" customHeight="1">
      <c r="A61" s="98">
        <v>56</v>
      </c>
      <c r="B61" s="99" t="s">
        <v>978</v>
      </c>
      <c r="C61" s="31">
        <v>10</v>
      </c>
      <c r="D61" s="114">
        <f t="shared" si="0"/>
        <v>0.55555555555555558</v>
      </c>
      <c r="E61" s="40">
        <v>12</v>
      </c>
      <c r="F61" s="114">
        <f t="shared" si="1"/>
        <v>0.63157894736842102</v>
      </c>
      <c r="G61" s="31">
        <v>12</v>
      </c>
      <c r="H61" s="114">
        <f t="shared" si="2"/>
        <v>0.63157894736842102</v>
      </c>
      <c r="I61" s="102">
        <v>7</v>
      </c>
      <c r="J61" s="114">
        <f t="shared" si="3"/>
        <v>0.4375</v>
      </c>
      <c r="K61" s="31">
        <v>7</v>
      </c>
      <c r="L61" s="114">
        <f t="shared" si="4"/>
        <v>0.4375</v>
      </c>
      <c r="M61" s="31">
        <v>7</v>
      </c>
      <c r="N61" s="114">
        <f t="shared" si="5"/>
        <v>0.4375</v>
      </c>
      <c r="O61" s="102">
        <v>0</v>
      </c>
      <c r="P61" s="114">
        <f t="shared" si="6"/>
        <v>0</v>
      </c>
      <c r="Q61" s="129">
        <f t="shared" si="7"/>
        <v>0.44731620718462828</v>
      </c>
    </row>
    <row r="62" spans="1:18" ht="24.95" customHeight="1">
      <c r="A62" s="98">
        <v>57</v>
      </c>
      <c r="B62" s="203" t="s">
        <v>979</v>
      </c>
      <c r="C62" s="31">
        <v>0</v>
      </c>
      <c r="D62" s="114">
        <f t="shared" si="0"/>
        <v>0</v>
      </c>
      <c r="E62" s="40">
        <v>0</v>
      </c>
      <c r="F62" s="114">
        <f t="shared" si="1"/>
        <v>0</v>
      </c>
      <c r="G62" s="31">
        <v>0</v>
      </c>
      <c r="H62" s="114">
        <f t="shared" si="2"/>
        <v>0</v>
      </c>
      <c r="I62" s="102">
        <v>0</v>
      </c>
      <c r="J62" s="114">
        <f t="shared" si="3"/>
        <v>0</v>
      </c>
      <c r="K62" s="31">
        <v>0</v>
      </c>
      <c r="L62" s="114">
        <f t="shared" si="4"/>
        <v>0</v>
      </c>
      <c r="M62" s="31">
        <v>0</v>
      </c>
      <c r="N62" s="114">
        <f t="shared" si="5"/>
        <v>0</v>
      </c>
      <c r="O62" s="102">
        <v>0</v>
      </c>
      <c r="P62" s="114">
        <f t="shared" si="6"/>
        <v>0</v>
      </c>
      <c r="Q62" s="129">
        <f t="shared" si="7"/>
        <v>0</v>
      </c>
    </row>
    <row r="63" spans="1:18" ht="24.95" customHeight="1">
      <c r="A63" s="98">
        <v>58</v>
      </c>
      <c r="B63" s="99" t="s">
        <v>980</v>
      </c>
      <c r="C63" s="31">
        <v>4</v>
      </c>
      <c r="D63" s="114">
        <f t="shared" si="0"/>
        <v>0.22222222222222221</v>
      </c>
      <c r="E63" s="40">
        <v>2</v>
      </c>
      <c r="F63" s="114">
        <f t="shared" si="1"/>
        <v>0.10526315789473684</v>
      </c>
      <c r="G63" s="31">
        <v>2</v>
      </c>
      <c r="H63" s="114">
        <f t="shared" si="2"/>
        <v>0.10526315789473684</v>
      </c>
      <c r="I63" s="102">
        <v>2</v>
      </c>
      <c r="J63" s="114">
        <f t="shared" si="3"/>
        <v>0.125</v>
      </c>
      <c r="K63" s="31">
        <v>2</v>
      </c>
      <c r="L63" s="114">
        <f t="shared" si="4"/>
        <v>0.125</v>
      </c>
      <c r="M63" s="31">
        <v>2</v>
      </c>
      <c r="N63" s="114">
        <f t="shared" si="5"/>
        <v>0.125</v>
      </c>
      <c r="O63" s="102">
        <v>0</v>
      </c>
      <c r="P63" s="114">
        <f t="shared" si="6"/>
        <v>0</v>
      </c>
      <c r="Q63" s="129">
        <f t="shared" si="7"/>
        <v>0.11539264828738513</v>
      </c>
    </row>
    <row r="64" spans="1:18" ht="24.95" customHeight="1">
      <c r="A64" s="98">
        <v>59</v>
      </c>
      <c r="B64" s="99" t="s">
        <v>981</v>
      </c>
      <c r="C64" s="31">
        <v>7</v>
      </c>
      <c r="D64" s="114">
        <f t="shared" si="0"/>
        <v>0.3888888888888889</v>
      </c>
      <c r="E64" s="40">
        <v>10</v>
      </c>
      <c r="F64" s="114">
        <f t="shared" si="1"/>
        <v>0.52631578947368418</v>
      </c>
      <c r="G64" s="31">
        <v>9</v>
      </c>
      <c r="H64" s="114">
        <f t="shared" si="2"/>
        <v>0.47368421052631576</v>
      </c>
      <c r="I64" s="102">
        <v>4</v>
      </c>
      <c r="J64" s="114">
        <f t="shared" si="3"/>
        <v>0.25</v>
      </c>
      <c r="K64" s="31">
        <v>4</v>
      </c>
      <c r="L64" s="114">
        <f t="shared" si="4"/>
        <v>0.25</v>
      </c>
      <c r="M64" s="31">
        <v>4</v>
      </c>
      <c r="N64" s="114">
        <f t="shared" si="5"/>
        <v>0.25</v>
      </c>
      <c r="O64" s="102">
        <v>0</v>
      </c>
      <c r="P64" s="114">
        <f t="shared" si="6"/>
        <v>0</v>
      </c>
      <c r="Q64" s="129">
        <f t="shared" si="7"/>
        <v>0.30555555555555552</v>
      </c>
    </row>
    <row r="65" spans="1:17" ht="24.95" customHeight="1">
      <c r="A65" s="98">
        <v>60</v>
      </c>
      <c r="B65" s="203" t="s">
        <v>982</v>
      </c>
      <c r="C65" s="31">
        <v>0</v>
      </c>
      <c r="D65" s="114">
        <f t="shared" si="0"/>
        <v>0</v>
      </c>
      <c r="E65" s="40">
        <v>0</v>
      </c>
      <c r="F65" s="114">
        <f t="shared" si="1"/>
        <v>0</v>
      </c>
      <c r="G65" s="31">
        <v>0</v>
      </c>
      <c r="H65" s="114">
        <f t="shared" si="2"/>
        <v>0</v>
      </c>
      <c r="I65" s="102">
        <v>0</v>
      </c>
      <c r="J65" s="114">
        <f t="shared" si="3"/>
        <v>0</v>
      </c>
      <c r="K65" s="31">
        <v>0</v>
      </c>
      <c r="L65" s="114">
        <f t="shared" si="4"/>
        <v>0</v>
      </c>
      <c r="M65" s="31">
        <v>0</v>
      </c>
      <c r="N65" s="114">
        <f t="shared" si="5"/>
        <v>0</v>
      </c>
      <c r="O65" s="102">
        <v>0</v>
      </c>
      <c r="P65" s="114">
        <f t="shared" si="6"/>
        <v>0</v>
      </c>
      <c r="Q65" s="129">
        <f t="shared" si="7"/>
        <v>0</v>
      </c>
    </row>
    <row r="66" spans="1:17" ht="24.95" customHeight="1">
      <c r="A66" s="98">
        <v>61</v>
      </c>
      <c r="B66" s="99" t="s">
        <v>983</v>
      </c>
      <c r="C66" s="31">
        <v>2</v>
      </c>
      <c r="D66" s="114">
        <f t="shared" si="0"/>
        <v>0.1111111111111111</v>
      </c>
      <c r="E66" s="40">
        <v>2</v>
      </c>
      <c r="F66" s="114">
        <f t="shared" si="1"/>
        <v>0.10526315789473684</v>
      </c>
      <c r="G66" s="31">
        <v>2</v>
      </c>
      <c r="H66" s="114">
        <f t="shared" si="2"/>
        <v>0.10526315789473684</v>
      </c>
      <c r="I66" s="102">
        <v>1</v>
      </c>
      <c r="J66" s="114">
        <f t="shared" si="3"/>
        <v>6.25E-2</v>
      </c>
      <c r="K66" s="31">
        <v>1</v>
      </c>
      <c r="L66" s="114">
        <f t="shared" si="4"/>
        <v>6.25E-2</v>
      </c>
      <c r="M66" s="31">
        <v>1</v>
      </c>
      <c r="N66" s="114">
        <f t="shared" si="5"/>
        <v>6.25E-2</v>
      </c>
      <c r="O66" s="102">
        <v>0</v>
      </c>
      <c r="P66" s="114">
        <f t="shared" si="6"/>
        <v>0</v>
      </c>
      <c r="Q66" s="129">
        <f t="shared" si="7"/>
        <v>7.273391812865497E-2</v>
      </c>
    </row>
    <row r="67" spans="1:17" ht="24.95" customHeight="1">
      <c r="A67" s="98">
        <v>62</v>
      </c>
      <c r="B67" s="203" t="s">
        <v>984</v>
      </c>
      <c r="C67" s="31">
        <v>0</v>
      </c>
      <c r="D67" s="114">
        <f t="shared" si="0"/>
        <v>0</v>
      </c>
      <c r="E67" s="40">
        <v>0</v>
      </c>
      <c r="F67" s="114">
        <f t="shared" si="1"/>
        <v>0</v>
      </c>
      <c r="G67" s="31">
        <v>0</v>
      </c>
      <c r="H67" s="114">
        <f t="shared" si="2"/>
        <v>0</v>
      </c>
      <c r="I67" s="102">
        <v>0</v>
      </c>
      <c r="J67" s="114">
        <f t="shared" si="3"/>
        <v>0</v>
      </c>
      <c r="K67" s="31">
        <v>0</v>
      </c>
      <c r="L67" s="114">
        <f t="shared" si="4"/>
        <v>0</v>
      </c>
      <c r="M67" s="31">
        <v>0</v>
      </c>
      <c r="N67" s="114">
        <f t="shared" si="5"/>
        <v>0</v>
      </c>
      <c r="O67" s="102">
        <v>0</v>
      </c>
      <c r="P67" s="114">
        <f t="shared" si="6"/>
        <v>0</v>
      </c>
      <c r="Q67" s="129">
        <f t="shared" si="7"/>
        <v>0</v>
      </c>
    </row>
    <row r="68" spans="1:17" ht="24.95" customHeight="1">
      <c r="A68" s="98">
        <v>63</v>
      </c>
      <c r="B68" s="203" t="s">
        <v>985</v>
      </c>
      <c r="C68" s="31">
        <v>0</v>
      </c>
      <c r="D68" s="114">
        <f t="shared" si="0"/>
        <v>0</v>
      </c>
      <c r="E68" s="40">
        <v>0</v>
      </c>
      <c r="F68" s="114">
        <f t="shared" si="1"/>
        <v>0</v>
      </c>
      <c r="G68" s="31">
        <v>0</v>
      </c>
      <c r="H68" s="114">
        <f t="shared" si="2"/>
        <v>0</v>
      </c>
      <c r="I68" s="102">
        <v>0</v>
      </c>
      <c r="J68" s="114">
        <f t="shared" si="3"/>
        <v>0</v>
      </c>
      <c r="K68" s="31">
        <v>0</v>
      </c>
      <c r="L68" s="114">
        <f t="shared" si="4"/>
        <v>0</v>
      </c>
      <c r="M68" s="31">
        <v>0</v>
      </c>
      <c r="N68" s="114">
        <f t="shared" si="5"/>
        <v>0</v>
      </c>
      <c r="O68" s="102">
        <v>0</v>
      </c>
      <c r="P68" s="114">
        <f t="shared" si="6"/>
        <v>0</v>
      </c>
      <c r="Q68" s="129">
        <f t="shared" si="7"/>
        <v>0</v>
      </c>
    </row>
    <row r="69" spans="1:17" ht="24.95" customHeight="1">
      <c r="A69" s="98">
        <v>64</v>
      </c>
      <c r="B69" s="203" t="s">
        <v>986</v>
      </c>
      <c r="C69" s="31">
        <v>17</v>
      </c>
      <c r="D69" s="114">
        <f t="shared" si="0"/>
        <v>0.94444444444444442</v>
      </c>
      <c r="E69" s="40">
        <v>18</v>
      </c>
      <c r="F69" s="114">
        <f t="shared" si="1"/>
        <v>0.94736842105263153</v>
      </c>
      <c r="G69" s="31">
        <v>18</v>
      </c>
      <c r="H69" s="114">
        <f t="shared" si="2"/>
        <v>0.94736842105263153</v>
      </c>
      <c r="I69" s="102">
        <v>9</v>
      </c>
      <c r="J69" s="114">
        <f t="shared" si="3"/>
        <v>0.5625</v>
      </c>
      <c r="K69" s="31">
        <v>9</v>
      </c>
      <c r="L69" s="114">
        <f t="shared" si="4"/>
        <v>0.5625</v>
      </c>
      <c r="M69" s="31">
        <v>9</v>
      </c>
      <c r="N69" s="114">
        <f t="shared" si="5"/>
        <v>0.5625</v>
      </c>
      <c r="O69" s="102">
        <v>0</v>
      </c>
      <c r="P69" s="114">
        <f t="shared" si="6"/>
        <v>0</v>
      </c>
      <c r="Q69" s="129">
        <f t="shared" si="7"/>
        <v>0.64666875522138678</v>
      </c>
    </row>
    <row r="70" spans="1:17" ht="24.95" customHeight="1">
      <c r="A70" s="98">
        <v>65</v>
      </c>
      <c r="B70" s="203" t="s">
        <v>988</v>
      </c>
      <c r="C70" s="31">
        <v>0</v>
      </c>
      <c r="D70" s="114">
        <f t="shared" si="0"/>
        <v>0</v>
      </c>
      <c r="E70" s="31">
        <v>0</v>
      </c>
      <c r="F70" s="114">
        <f t="shared" si="1"/>
        <v>0</v>
      </c>
      <c r="G70" s="31">
        <v>0</v>
      </c>
      <c r="H70" s="114">
        <f t="shared" si="2"/>
        <v>0</v>
      </c>
      <c r="I70" s="102">
        <v>0</v>
      </c>
      <c r="J70" s="114">
        <f t="shared" si="3"/>
        <v>0</v>
      </c>
      <c r="K70" s="31">
        <v>0</v>
      </c>
      <c r="L70" s="114">
        <f t="shared" si="4"/>
        <v>0</v>
      </c>
      <c r="M70" s="31">
        <v>0</v>
      </c>
      <c r="N70" s="114">
        <f t="shared" si="5"/>
        <v>0</v>
      </c>
      <c r="O70" s="102">
        <v>0</v>
      </c>
      <c r="P70" s="114">
        <f t="shared" si="6"/>
        <v>0</v>
      </c>
      <c r="Q70" s="129">
        <f t="shared" si="7"/>
        <v>0</v>
      </c>
    </row>
  </sheetData>
  <mergeCells count="8">
    <mergeCell ref="K2:L2"/>
    <mergeCell ref="M2:N2"/>
    <mergeCell ref="O2:P2"/>
    <mergeCell ref="A1:P1"/>
    <mergeCell ref="C2:D2"/>
    <mergeCell ref="E2:F2"/>
    <mergeCell ref="G2:H2"/>
    <mergeCell ref="I2:J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4"/>
  <sheetViews>
    <sheetView topLeftCell="A34" workbookViewId="0">
      <selection activeCell="M26" sqref="M26"/>
    </sheetView>
  </sheetViews>
  <sheetFormatPr defaultRowHeight="24.95" customHeight="1"/>
  <cols>
    <col min="1" max="1" width="9.140625" customWidth="1"/>
    <col min="2" max="2" width="32" bestFit="1" customWidth="1"/>
    <col min="3" max="3" width="11.140625" customWidth="1"/>
    <col min="4" max="4" width="10.42578125" style="118" customWidth="1"/>
    <col min="5" max="5" width="10.7109375" customWidth="1"/>
    <col min="6" max="6" width="11.140625" style="118" customWidth="1"/>
    <col min="8" max="8" width="9.140625" style="5"/>
    <col min="9" max="9" width="7.85546875" customWidth="1"/>
    <col min="10" max="10" width="8.42578125" style="118" customWidth="1"/>
    <col min="12" max="12" width="9.140625" style="118"/>
  </cols>
  <sheetData>
    <row r="1" spans="1:13" ht="24.95" customHeight="1">
      <c r="A1" s="185" t="s">
        <v>989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3" s="16" customFormat="1" ht="21" customHeight="1">
      <c r="A2" s="88"/>
      <c r="B2" s="89" t="s">
        <v>401</v>
      </c>
      <c r="C2" s="191" t="s">
        <v>1027</v>
      </c>
      <c r="D2" s="191"/>
      <c r="E2" s="189" t="s">
        <v>1028</v>
      </c>
      <c r="F2" s="190"/>
      <c r="G2" s="189" t="s">
        <v>1029</v>
      </c>
      <c r="H2" s="190"/>
      <c r="I2" s="191" t="s">
        <v>1030</v>
      </c>
      <c r="J2" s="191"/>
      <c r="K2" s="189" t="s">
        <v>1031</v>
      </c>
      <c r="L2" s="190"/>
      <c r="M2" s="90"/>
    </row>
    <row r="3" spans="1:13" ht="2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" t="s">
        <v>1052</v>
      </c>
      <c r="L3" s="76" t="s">
        <v>1015</v>
      </c>
      <c r="M3" s="76" t="s">
        <v>1052</v>
      </c>
    </row>
    <row r="4" spans="1:13" ht="18" customHeight="1">
      <c r="A4" s="47"/>
      <c r="B4" s="82" t="s">
        <v>1016</v>
      </c>
      <c r="C4" s="77">
        <v>22</v>
      </c>
      <c r="D4" s="123"/>
      <c r="E4" s="77">
        <v>18</v>
      </c>
      <c r="F4" s="123"/>
      <c r="G4" s="77">
        <v>19</v>
      </c>
      <c r="H4" s="123"/>
      <c r="I4" s="78">
        <v>17</v>
      </c>
      <c r="J4" s="116"/>
      <c r="K4" s="77">
        <v>18</v>
      </c>
      <c r="L4" s="119"/>
      <c r="M4" s="79" t="s">
        <v>1017</v>
      </c>
    </row>
    <row r="5" spans="1:13" s="17" customFormat="1" ht="23.25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3"/>
      <c r="I5" s="3"/>
      <c r="J5" s="116"/>
      <c r="K5" s="3"/>
      <c r="L5" s="116"/>
      <c r="M5" s="4"/>
    </row>
    <row r="6" spans="1:13" s="22" customFormat="1" ht="24.95" customHeight="1">
      <c r="A6" s="3">
        <v>1</v>
      </c>
      <c r="B6" s="30" t="s">
        <v>595</v>
      </c>
      <c r="C6" s="108">
        <v>12</v>
      </c>
      <c r="D6" s="117">
        <f>C6/22</f>
        <v>0.54545454545454541</v>
      </c>
      <c r="E6" s="108">
        <v>12</v>
      </c>
      <c r="F6" s="117">
        <f>E6/18</f>
        <v>0.66666666666666663</v>
      </c>
      <c r="G6" s="108">
        <v>10</v>
      </c>
      <c r="H6" s="117">
        <f>G6/19</f>
        <v>0.52631578947368418</v>
      </c>
      <c r="I6" s="108">
        <v>8</v>
      </c>
      <c r="J6" s="117">
        <f>I6/17</f>
        <v>0.47058823529411764</v>
      </c>
      <c r="K6" s="108">
        <v>12</v>
      </c>
      <c r="L6" s="117">
        <f>K6/18</f>
        <v>0.66666666666666663</v>
      </c>
      <c r="M6" s="131">
        <f>(D6+F6+H6+J6+L6)/5</f>
        <v>0.5751383807111361</v>
      </c>
    </row>
    <row r="7" spans="1:13" s="22" customFormat="1" ht="24.95" customHeight="1">
      <c r="A7" s="3">
        <v>2</v>
      </c>
      <c r="B7" s="30" t="s">
        <v>585</v>
      </c>
      <c r="C7" s="108">
        <v>19</v>
      </c>
      <c r="D7" s="117">
        <f t="shared" ref="D7:D34" si="0">C7/22</f>
        <v>0.86363636363636365</v>
      </c>
      <c r="E7" s="108">
        <v>16</v>
      </c>
      <c r="F7" s="117">
        <f t="shared" ref="F7:F34" si="1">E7/18</f>
        <v>0.88888888888888884</v>
      </c>
      <c r="G7" s="108">
        <v>17</v>
      </c>
      <c r="H7" s="117">
        <f t="shared" ref="H7:H34" si="2">G7/19</f>
        <v>0.89473684210526316</v>
      </c>
      <c r="I7" s="108">
        <v>15</v>
      </c>
      <c r="J7" s="117">
        <f t="shared" ref="J7:J34" si="3">I7/17</f>
        <v>0.88235294117647056</v>
      </c>
      <c r="K7" s="108">
        <v>16</v>
      </c>
      <c r="L7" s="117">
        <f t="shared" ref="L7:L34" si="4">K7/18</f>
        <v>0.88888888888888884</v>
      </c>
      <c r="M7" s="131">
        <f t="shared" ref="M7:M34" si="5">(D7+F7+H7+J7+L7)/5</f>
        <v>0.88370078493917492</v>
      </c>
    </row>
    <row r="8" spans="1:13" s="22" customFormat="1" ht="24.95" customHeight="1">
      <c r="A8" s="3">
        <v>3</v>
      </c>
      <c r="B8" s="30" t="s">
        <v>588</v>
      </c>
      <c r="C8" s="108">
        <v>18</v>
      </c>
      <c r="D8" s="117">
        <f t="shared" si="0"/>
        <v>0.81818181818181823</v>
      </c>
      <c r="E8" s="108">
        <v>15</v>
      </c>
      <c r="F8" s="117">
        <f t="shared" si="1"/>
        <v>0.83333333333333337</v>
      </c>
      <c r="G8" s="108">
        <v>16</v>
      </c>
      <c r="H8" s="117">
        <f t="shared" si="2"/>
        <v>0.84210526315789469</v>
      </c>
      <c r="I8" s="108">
        <v>15</v>
      </c>
      <c r="J8" s="117">
        <f t="shared" si="3"/>
        <v>0.88235294117647056</v>
      </c>
      <c r="K8" s="108">
        <v>15</v>
      </c>
      <c r="L8" s="117">
        <f t="shared" si="4"/>
        <v>0.83333333333333337</v>
      </c>
      <c r="M8" s="131">
        <f t="shared" si="5"/>
        <v>0.84186133783657002</v>
      </c>
    </row>
    <row r="9" spans="1:13" s="22" customFormat="1" ht="24.95" customHeight="1">
      <c r="A9" s="3">
        <v>4</v>
      </c>
      <c r="B9" s="30" t="s">
        <v>480</v>
      </c>
      <c r="C9" s="108">
        <v>12</v>
      </c>
      <c r="D9" s="117">
        <f t="shared" si="0"/>
        <v>0.54545454545454541</v>
      </c>
      <c r="E9" s="108">
        <v>9</v>
      </c>
      <c r="F9" s="117">
        <f t="shared" si="1"/>
        <v>0.5</v>
      </c>
      <c r="G9" s="108">
        <v>7</v>
      </c>
      <c r="H9" s="117">
        <f t="shared" si="2"/>
        <v>0.36842105263157893</v>
      </c>
      <c r="I9" s="108">
        <v>10</v>
      </c>
      <c r="J9" s="117">
        <f t="shared" si="3"/>
        <v>0.58823529411764708</v>
      </c>
      <c r="K9" s="108">
        <v>9</v>
      </c>
      <c r="L9" s="117">
        <f t="shared" si="4"/>
        <v>0.5</v>
      </c>
      <c r="M9" s="131">
        <f t="shared" si="5"/>
        <v>0.50042217844075432</v>
      </c>
    </row>
    <row r="10" spans="1:13" s="22" customFormat="1" ht="24.95" customHeight="1">
      <c r="A10" s="3">
        <v>5</v>
      </c>
      <c r="B10" s="30" t="s">
        <v>587</v>
      </c>
      <c r="C10" s="108">
        <v>16</v>
      </c>
      <c r="D10" s="117">
        <f t="shared" si="0"/>
        <v>0.72727272727272729</v>
      </c>
      <c r="E10" s="108">
        <v>12</v>
      </c>
      <c r="F10" s="117">
        <f t="shared" si="1"/>
        <v>0.66666666666666663</v>
      </c>
      <c r="G10" s="108">
        <v>13</v>
      </c>
      <c r="H10" s="117">
        <f t="shared" si="2"/>
        <v>0.68421052631578949</v>
      </c>
      <c r="I10" s="108">
        <v>12</v>
      </c>
      <c r="J10" s="117">
        <f t="shared" si="3"/>
        <v>0.70588235294117652</v>
      </c>
      <c r="K10" s="108">
        <v>12</v>
      </c>
      <c r="L10" s="117">
        <f t="shared" si="4"/>
        <v>0.66666666666666663</v>
      </c>
      <c r="M10" s="131">
        <f t="shared" si="5"/>
        <v>0.69013978797260533</v>
      </c>
    </row>
    <row r="11" spans="1:13" s="22" customFormat="1" ht="24.95" customHeight="1">
      <c r="A11" s="3">
        <v>6</v>
      </c>
      <c r="B11" s="30" t="s">
        <v>489</v>
      </c>
      <c r="C11" s="108">
        <v>17</v>
      </c>
      <c r="D11" s="117">
        <f t="shared" si="0"/>
        <v>0.77272727272727271</v>
      </c>
      <c r="E11" s="108">
        <v>15</v>
      </c>
      <c r="F11" s="117">
        <f t="shared" si="1"/>
        <v>0.83333333333333337</v>
      </c>
      <c r="G11" s="108">
        <v>13</v>
      </c>
      <c r="H11" s="117">
        <f t="shared" si="2"/>
        <v>0.68421052631578949</v>
      </c>
      <c r="I11" s="108">
        <v>14</v>
      </c>
      <c r="J11" s="117">
        <f t="shared" si="3"/>
        <v>0.82352941176470584</v>
      </c>
      <c r="K11" s="108">
        <v>15</v>
      </c>
      <c r="L11" s="117">
        <f t="shared" si="4"/>
        <v>0.83333333333333337</v>
      </c>
      <c r="M11" s="131">
        <f t="shared" si="5"/>
        <v>0.78942677549488693</v>
      </c>
    </row>
    <row r="12" spans="1:13" s="22" customFormat="1" ht="24.95" customHeight="1">
      <c r="A12" s="3">
        <v>7</v>
      </c>
      <c r="B12" s="30" t="s">
        <v>597</v>
      </c>
      <c r="C12" s="108">
        <v>20</v>
      </c>
      <c r="D12" s="117">
        <f t="shared" si="0"/>
        <v>0.90909090909090906</v>
      </c>
      <c r="E12" s="108">
        <v>16</v>
      </c>
      <c r="F12" s="117">
        <f t="shared" si="1"/>
        <v>0.88888888888888884</v>
      </c>
      <c r="G12" s="108">
        <v>16</v>
      </c>
      <c r="H12" s="117">
        <f t="shared" si="2"/>
        <v>0.84210526315789469</v>
      </c>
      <c r="I12" s="108">
        <v>16</v>
      </c>
      <c r="J12" s="117">
        <f t="shared" si="3"/>
        <v>0.94117647058823528</v>
      </c>
      <c r="K12" s="108">
        <v>16</v>
      </c>
      <c r="L12" s="117">
        <f t="shared" si="4"/>
        <v>0.88888888888888884</v>
      </c>
      <c r="M12" s="131">
        <f t="shared" si="5"/>
        <v>0.89403008412296325</v>
      </c>
    </row>
    <row r="13" spans="1:13" s="22" customFormat="1" ht="24.95" customHeight="1">
      <c r="A13" s="3">
        <v>8</v>
      </c>
      <c r="B13" s="30" t="s">
        <v>482</v>
      </c>
      <c r="C13" s="108">
        <v>17</v>
      </c>
      <c r="D13" s="117">
        <f t="shared" si="0"/>
        <v>0.77272727272727271</v>
      </c>
      <c r="E13" s="108">
        <v>14</v>
      </c>
      <c r="F13" s="117">
        <f t="shared" si="1"/>
        <v>0.77777777777777779</v>
      </c>
      <c r="G13" s="108">
        <v>14</v>
      </c>
      <c r="H13" s="117">
        <f t="shared" si="2"/>
        <v>0.73684210526315785</v>
      </c>
      <c r="I13" s="108">
        <v>14</v>
      </c>
      <c r="J13" s="117">
        <f t="shared" si="3"/>
        <v>0.82352941176470584</v>
      </c>
      <c r="K13" s="108">
        <v>14</v>
      </c>
      <c r="L13" s="117">
        <f t="shared" si="4"/>
        <v>0.77777777777777779</v>
      </c>
      <c r="M13" s="131">
        <f t="shared" si="5"/>
        <v>0.7777308690621384</v>
      </c>
    </row>
    <row r="14" spans="1:13" s="22" customFormat="1" ht="24.95" customHeight="1">
      <c r="A14" s="3">
        <v>9</v>
      </c>
      <c r="B14" s="30" t="s">
        <v>492</v>
      </c>
      <c r="C14" s="108">
        <v>10</v>
      </c>
      <c r="D14" s="117">
        <f t="shared" si="0"/>
        <v>0.45454545454545453</v>
      </c>
      <c r="E14" s="108">
        <v>9</v>
      </c>
      <c r="F14" s="117">
        <f t="shared" si="1"/>
        <v>0.5</v>
      </c>
      <c r="G14" s="108">
        <v>8</v>
      </c>
      <c r="H14" s="117">
        <f t="shared" si="2"/>
        <v>0.42105263157894735</v>
      </c>
      <c r="I14" s="108">
        <v>8</v>
      </c>
      <c r="J14" s="117">
        <f t="shared" si="3"/>
        <v>0.47058823529411764</v>
      </c>
      <c r="K14" s="108">
        <v>9</v>
      </c>
      <c r="L14" s="117">
        <f t="shared" si="4"/>
        <v>0.5</v>
      </c>
      <c r="M14" s="131">
        <f t="shared" si="5"/>
        <v>0.46923726428370394</v>
      </c>
    </row>
    <row r="15" spans="1:13" s="22" customFormat="1" ht="24.95" customHeight="1">
      <c r="A15" s="3">
        <v>10</v>
      </c>
      <c r="B15" s="30" t="s">
        <v>593</v>
      </c>
      <c r="C15" s="108">
        <v>16</v>
      </c>
      <c r="D15" s="117">
        <f t="shared" si="0"/>
        <v>0.72727272727272729</v>
      </c>
      <c r="E15" s="108">
        <v>10</v>
      </c>
      <c r="F15" s="117">
        <f t="shared" si="1"/>
        <v>0.55555555555555558</v>
      </c>
      <c r="G15" s="108">
        <v>14</v>
      </c>
      <c r="H15" s="117">
        <f t="shared" si="2"/>
        <v>0.73684210526315785</v>
      </c>
      <c r="I15" s="108">
        <v>11</v>
      </c>
      <c r="J15" s="117">
        <f t="shared" si="3"/>
        <v>0.6470588235294118</v>
      </c>
      <c r="K15" s="108">
        <v>10</v>
      </c>
      <c r="L15" s="117">
        <f t="shared" si="4"/>
        <v>0.55555555555555558</v>
      </c>
      <c r="M15" s="131">
        <f t="shared" si="5"/>
        <v>0.64445695343528153</v>
      </c>
    </row>
    <row r="16" spans="1:13" s="22" customFormat="1" ht="24.95" customHeight="1">
      <c r="A16" s="3">
        <v>11</v>
      </c>
      <c r="B16" s="30" t="s">
        <v>488</v>
      </c>
      <c r="C16" s="108">
        <v>20</v>
      </c>
      <c r="D16" s="117">
        <f t="shared" si="0"/>
        <v>0.90909090909090906</v>
      </c>
      <c r="E16" s="108">
        <v>14</v>
      </c>
      <c r="F16" s="117">
        <f t="shared" si="1"/>
        <v>0.77777777777777779</v>
      </c>
      <c r="G16" s="108">
        <v>15</v>
      </c>
      <c r="H16" s="117">
        <f t="shared" si="2"/>
        <v>0.78947368421052633</v>
      </c>
      <c r="I16" s="108">
        <v>12</v>
      </c>
      <c r="J16" s="117">
        <f t="shared" si="3"/>
        <v>0.70588235294117652</v>
      </c>
      <c r="K16" s="108">
        <v>14</v>
      </c>
      <c r="L16" s="117">
        <f t="shared" si="4"/>
        <v>0.77777777777777779</v>
      </c>
      <c r="M16" s="131">
        <f t="shared" si="5"/>
        <v>0.79200050035963354</v>
      </c>
    </row>
    <row r="17" spans="1:13" s="22" customFormat="1" ht="24.95" customHeight="1">
      <c r="A17" s="3">
        <v>12</v>
      </c>
      <c r="B17" s="30" t="s">
        <v>475</v>
      </c>
      <c r="C17" s="108">
        <v>15</v>
      </c>
      <c r="D17" s="117">
        <f t="shared" si="0"/>
        <v>0.68181818181818177</v>
      </c>
      <c r="E17" s="108">
        <v>10</v>
      </c>
      <c r="F17" s="117">
        <f t="shared" si="1"/>
        <v>0.55555555555555558</v>
      </c>
      <c r="G17" s="108">
        <v>14</v>
      </c>
      <c r="H17" s="117">
        <f t="shared" si="2"/>
        <v>0.73684210526315785</v>
      </c>
      <c r="I17" s="108">
        <v>10</v>
      </c>
      <c r="J17" s="117">
        <f t="shared" si="3"/>
        <v>0.58823529411764708</v>
      </c>
      <c r="K17" s="108">
        <v>10</v>
      </c>
      <c r="L17" s="117">
        <f t="shared" si="4"/>
        <v>0.55555555555555558</v>
      </c>
      <c r="M17" s="131">
        <f t="shared" si="5"/>
        <v>0.62360133846201971</v>
      </c>
    </row>
    <row r="18" spans="1:13" s="22" customFormat="1" ht="24.95" customHeight="1">
      <c r="A18" s="3">
        <v>13</v>
      </c>
      <c r="B18" s="30" t="s">
        <v>487</v>
      </c>
      <c r="C18" s="108">
        <v>12</v>
      </c>
      <c r="D18" s="117">
        <f t="shared" si="0"/>
        <v>0.54545454545454541</v>
      </c>
      <c r="E18" s="108">
        <v>11</v>
      </c>
      <c r="F18" s="117">
        <f t="shared" si="1"/>
        <v>0.61111111111111116</v>
      </c>
      <c r="G18" s="108">
        <v>14</v>
      </c>
      <c r="H18" s="117">
        <f t="shared" si="2"/>
        <v>0.73684210526315785</v>
      </c>
      <c r="I18" s="108">
        <v>9</v>
      </c>
      <c r="J18" s="117">
        <f t="shared" si="3"/>
        <v>0.52941176470588236</v>
      </c>
      <c r="K18" s="108">
        <v>11</v>
      </c>
      <c r="L18" s="117">
        <f t="shared" si="4"/>
        <v>0.61111111111111116</v>
      </c>
      <c r="M18" s="131">
        <f t="shared" si="5"/>
        <v>0.60678612752916161</v>
      </c>
    </row>
    <row r="19" spans="1:13" s="22" customFormat="1" ht="24.95" customHeight="1">
      <c r="A19" s="3">
        <v>14</v>
      </c>
      <c r="B19" s="30" t="s">
        <v>573</v>
      </c>
      <c r="C19" s="108">
        <v>17</v>
      </c>
      <c r="D19" s="117">
        <f t="shared" si="0"/>
        <v>0.77272727272727271</v>
      </c>
      <c r="E19" s="108">
        <v>12</v>
      </c>
      <c r="F19" s="117">
        <f t="shared" si="1"/>
        <v>0.66666666666666663</v>
      </c>
      <c r="G19" s="108">
        <v>15</v>
      </c>
      <c r="H19" s="117">
        <f t="shared" si="2"/>
        <v>0.78947368421052633</v>
      </c>
      <c r="I19" s="108">
        <v>13</v>
      </c>
      <c r="J19" s="117">
        <f t="shared" si="3"/>
        <v>0.76470588235294112</v>
      </c>
      <c r="K19" s="108">
        <v>12</v>
      </c>
      <c r="L19" s="117">
        <f t="shared" si="4"/>
        <v>0.66666666666666663</v>
      </c>
      <c r="M19" s="131">
        <f t="shared" si="5"/>
        <v>0.73204803452481471</v>
      </c>
    </row>
    <row r="20" spans="1:13" s="22" customFormat="1" ht="24.95" customHeight="1">
      <c r="A20" s="3">
        <v>15</v>
      </c>
      <c r="B20" s="30" t="s">
        <v>491</v>
      </c>
      <c r="C20" s="108">
        <v>19</v>
      </c>
      <c r="D20" s="117">
        <f t="shared" si="0"/>
        <v>0.86363636363636365</v>
      </c>
      <c r="E20" s="108">
        <v>15</v>
      </c>
      <c r="F20" s="117">
        <f t="shared" si="1"/>
        <v>0.83333333333333337</v>
      </c>
      <c r="G20" s="108">
        <v>14</v>
      </c>
      <c r="H20" s="117">
        <f t="shared" si="2"/>
        <v>0.73684210526315785</v>
      </c>
      <c r="I20" s="108">
        <v>16</v>
      </c>
      <c r="J20" s="117">
        <f t="shared" si="3"/>
        <v>0.94117647058823528</v>
      </c>
      <c r="K20" s="108">
        <v>15</v>
      </c>
      <c r="L20" s="117">
        <f t="shared" si="4"/>
        <v>0.83333333333333337</v>
      </c>
      <c r="M20" s="131">
        <f t="shared" si="5"/>
        <v>0.84166432123088464</v>
      </c>
    </row>
    <row r="21" spans="1:13" s="22" customFormat="1" ht="24.95" customHeight="1">
      <c r="A21" s="3">
        <v>16</v>
      </c>
      <c r="B21" s="48" t="s">
        <v>493</v>
      </c>
      <c r="C21" s="108">
        <v>8</v>
      </c>
      <c r="D21" s="117">
        <f t="shared" si="0"/>
        <v>0.36363636363636365</v>
      </c>
      <c r="E21" s="108">
        <v>6</v>
      </c>
      <c r="F21" s="117">
        <f t="shared" si="1"/>
        <v>0.33333333333333331</v>
      </c>
      <c r="G21" s="108">
        <v>7</v>
      </c>
      <c r="H21" s="117">
        <f t="shared" si="2"/>
        <v>0.36842105263157893</v>
      </c>
      <c r="I21" s="108">
        <v>7</v>
      </c>
      <c r="J21" s="117">
        <f t="shared" si="3"/>
        <v>0.41176470588235292</v>
      </c>
      <c r="K21" s="108">
        <v>6</v>
      </c>
      <c r="L21" s="117">
        <f t="shared" si="4"/>
        <v>0.33333333333333331</v>
      </c>
      <c r="M21" s="131">
        <f t="shared" si="5"/>
        <v>0.36209775776339242</v>
      </c>
    </row>
    <row r="22" spans="1:13" s="22" customFormat="1" ht="24.95" customHeight="1">
      <c r="A22" s="3">
        <v>17</v>
      </c>
      <c r="B22" s="30" t="s">
        <v>478</v>
      </c>
      <c r="C22" s="108">
        <v>18</v>
      </c>
      <c r="D22" s="117">
        <f t="shared" si="0"/>
        <v>0.81818181818181823</v>
      </c>
      <c r="E22" s="108">
        <v>16</v>
      </c>
      <c r="F22" s="117">
        <f t="shared" si="1"/>
        <v>0.88888888888888884</v>
      </c>
      <c r="G22" s="108">
        <v>15</v>
      </c>
      <c r="H22" s="117">
        <f t="shared" si="2"/>
        <v>0.78947368421052633</v>
      </c>
      <c r="I22" s="108">
        <v>16</v>
      </c>
      <c r="J22" s="117">
        <f t="shared" si="3"/>
        <v>0.94117647058823528</v>
      </c>
      <c r="K22" s="108">
        <v>16</v>
      </c>
      <c r="L22" s="117">
        <f t="shared" si="4"/>
        <v>0.88888888888888884</v>
      </c>
      <c r="M22" s="131">
        <f t="shared" si="5"/>
        <v>0.86532195015167157</v>
      </c>
    </row>
    <row r="23" spans="1:13" s="22" customFormat="1" ht="24.95" customHeight="1">
      <c r="A23" s="3">
        <v>18</v>
      </c>
      <c r="B23" s="30" t="s">
        <v>476</v>
      </c>
      <c r="C23" s="108">
        <v>11</v>
      </c>
      <c r="D23" s="117">
        <f t="shared" si="0"/>
        <v>0.5</v>
      </c>
      <c r="E23" s="108">
        <v>9</v>
      </c>
      <c r="F23" s="117">
        <f t="shared" si="1"/>
        <v>0.5</v>
      </c>
      <c r="G23" s="108">
        <v>7</v>
      </c>
      <c r="H23" s="117">
        <f t="shared" si="2"/>
        <v>0.36842105263157893</v>
      </c>
      <c r="I23" s="108">
        <v>11</v>
      </c>
      <c r="J23" s="117">
        <f t="shared" si="3"/>
        <v>0.6470588235294118</v>
      </c>
      <c r="K23" s="108">
        <v>9</v>
      </c>
      <c r="L23" s="117">
        <f t="shared" si="4"/>
        <v>0.5</v>
      </c>
      <c r="M23" s="131">
        <f t="shared" si="5"/>
        <v>0.50309597523219818</v>
      </c>
    </row>
    <row r="24" spans="1:13" s="22" customFormat="1" ht="24.95" customHeight="1">
      <c r="A24" s="3">
        <v>19</v>
      </c>
      <c r="B24" s="30" t="s">
        <v>481</v>
      </c>
      <c r="C24" s="108">
        <v>17</v>
      </c>
      <c r="D24" s="117">
        <f t="shared" si="0"/>
        <v>0.77272727272727271</v>
      </c>
      <c r="E24" s="108">
        <v>14</v>
      </c>
      <c r="F24" s="117">
        <f t="shared" si="1"/>
        <v>0.77777777777777779</v>
      </c>
      <c r="G24" s="108">
        <v>13</v>
      </c>
      <c r="H24" s="117">
        <f t="shared" si="2"/>
        <v>0.68421052631578949</v>
      </c>
      <c r="I24" s="108">
        <v>13</v>
      </c>
      <c r="J24" s="117">
        <f t="shared" si="3"/>
        <v>0.76470588235294112</v>
      </c>
      <c r="K24" s="108">
        <v>14</v>
      </c>
      <c r="L24" s="117">
        <f t="shared" si="4"/>
        <v>0.77777777777777779</v>
      </c>
      <c r="M24" s="131">
        <f t="shared" si="5"/>
        <v>0.75543984739031178</v>
      </c>
    </row>
    <row r="25" spans="1:13" s="22" customFormat="1" ht="24.95" customHeight="1">
      <c r="A25" s="3">
        <v>20</v>
      </c>
      <c r="B25" s="30" t="s">
        <v>483</v>
      </c>
      <c r="C25" s="108">
        <v>10</v>
      </c>
      <c r="D25" s="117">
        <f t="shared" si="0"/>
        <v>0.45454545454545453</v>
      </c>
      <c r="E25" s="108">
        <v>9</v>
      </c>
      <c r="F25" s="117">
        <f t="shared" si="1"/>
        <v>0.5</v>
      </c>
      <c r="G25" s="108">
        <v>8</v>
      </c>
      <c r="H25" s="117">
        <f t="shared" si="2"/>
        <v>0.42105263157894735</v>
      </c>
      <c r="I25" s="108">
        <v>6</v>
      </c>
      <c r="J25" s="117">
        <f t="shared" si="3"/>
        <v>0.35294117647058826</v>
      </c>
      <c r="K25" s="108">
        <v>9</v>
      </c>
      <c r="L25" s="117">
        <f t="shared" si="4"/>
        <v>0.5</v>
      </c>
      <c r="M25" s="131">
        <f t="shared" si="5"/>
        <v>0.44570785251899803</v>
      </c>
    </row>
    <row r="26" spans="1:13" s="22" customFormat="1" ht="24.95" customHeight="1">
      <c r="A26" s="3">
        <v>21</v>
      </c>
      <c r="B26" s="30" t="s">
        <v>572</v>
      </c>
      <c r="C26" s="108">
        <v>15</v>
      </c>
      <c r="D26" s="117">
        <f t="shared" si="0"/>
        <v>0.68181818181818177</v>
      </c>
      <c r="E26" s="108">
        <v>14</v>
      </c>
      <c r="F26" s="117">
        <f t="shared" si="1"/>
        <v>0.77777777777777779</v>
      </c>
      <c r="G26" s="108">
        <v>12</v>
      </c>
      <c r="H26" s="117">
        <f t="shared" si="2"/>
        <v>0.63157894736842102</v>
      </c>
      <c r="I26" s="108">
        <v>12</v>
      </c>
      <c r="J26" s="117">
        <f t="shared" si="3"/>
        <v>0.70588235294117652</v>
      </c>
      <c r="K26" s="108">
        <v>14</v>
      </c>
      <c r="L26" s="117">
        <f t="shared" si="4"/>
        <v>0.77777777777777779</v>
      </c>
      <c r="M26" s="131">
        <f t="shared" si="5"/>
        <v>0.71496700753666698</v>
      </c>
    </row>
    <row r="27" spans="1:13" s="22" customFormat="1" ht="24.95" customHeight="1">
      <c r="A27" s="3">
        <v>22</v>
      </c>
      <c r="B27" s="30" t="s">
        <v>571</v>
      </c>
      <c r="C27" s="108">
        <v>17</v>
      </c>
      <c r="D27" s="117">
        <f t="shared" si="0"/>
        <v>0.77272727272727271</v>
      </c>
      <c r="E27" s="108">
        <v>12</v>
      </c>
      <c r="F27" s="117">
        <f t="shared" si="1"/>
        <v>0.66666666666666663</v>
      </c>
      <c r="G27" s="108">
        <v>13</v>
      </c>
      <c r="H27" s="117">
        <f t="shared" si="2"/>
        <v>0.68421052631578949</v>
      </c>
      <c r="I27" s="108">
        <v>13</v>
      </c>
      <c r="J27" s="117">
        <f t="shared" si="3"/>
        <v>0.76470588235294112</v>
      </c>
      <c r="K27" s="108">
        <v>12</v>
      </c>
      <c r="L27" s="117">
        <f t="shared" si="4"/>
        <v>0.66666666666666663</v>
      </c>
      <c r="M27" s="131">
        <f t="shared" si="5"/>
        <v>0.71099540294586727</v>
      </c>
    </row>
    <row r="28" spans="1:13" s="22" customFormat="1" ht="24.95" customHeight="1">
      <c r="A28" s="3">
        <v>23</v>
      </c>
      <c r="B28" s="30" t="s">
        <v>479</v>
      </c>
      <c r="C28" s="108">
        <v>14</v>
      </c>
      <c r="D28" s="117">
        <f t="shared" si="0"/>
        <v>0.63636363636363635</v>
      </c>
      <c r="E28" s="108">
        <v>10</v>
      </c>
      <c r="F28" s="117">
        <f t="shared" si="1"/>
        <v>0.55555555555555558</v>
      </c>
      <c r="G28" s="108">
        <v>12</v>
      </c>
      <c r="H28" s="117">
        <f t="shared" si="2"/>
        <v>0.63157894736842102</v>
      </c>
      <c r="I28" s="108">
        <v>11</v>
      </c>
      <c r="J28" s="117">
        <f t="shared" si="3"/>
        <v>0.6470588235294118</v>
      </c>
      <c r="K28" s="108">
        <v>10</v>
      </c>
      <c r="L28" s="117">
        <f t="shared" si="4"/>
        <v>0.55555555555555558</v>
      </c>
      <c r="M28" s="131">
        <f t="shared" si="5"/>
        <v>0.60522250367451613</v>
      </c>
    </row>
    <row r="29" spans="1:13" s="22" customFormat="1" ht="24.95" customHeight="1">
      <c r="A29" s="3">
        <v>24</v>
      </c>
      <c r="B29" s="30" t="s">
        <v>485</v>
      </c>
      <c r="C29" s="108">
        <v>7</v>
      </c>
      <c r="D29" s="117">
        <f t="shared" si="0"/>
        <v>0.31818181818181818</v>
      </c>
      <c r="E29" s="108">
        <v>9</v>
      </c>
      <c r="F29" s="117">
        <f t="shared" si="1"/>
        <v>0.5</v>
      </c>
      <c r="G29" s="108">
        <v>6</v>
      </c>
      <c r="H29" s="117">
        <f t="shared" si="2"/>
        <v>0.31578947368421051</v>
      </c>
      <c r="I29" s="108">
        <v>3</v>
      </c>
      <c r="J29" s="117">
        <f t="shared" si="3"/>
        <v>0.17647058823529413</v>
      </c>
      <c r="K29" s="108">
        <v>9</v>
      </c>
      <c r="L29" s="117">
        <f t="shared" si="4"/>
        <v>0.5</v>
      </c>
      <c r="M29" s="131">
        <f t="shared" si="5"/>
        <v>0.36208837602026456</v>
      </c>
    </row>
    <row r="30" spans="1:13" ht="24.95" customHeight="1">
      <c r="A30" s="3">
        <v>25</v>
      </c>
      <c r="B30" s="30" t="s">
        <v>484</v>
      </c>
      <c r="C30" s="3">
        <v>11</v>
      </c>
      <c r="D30" s="117">
        <f t="shared" si="0"/>
        <v>0.5</v>
      </c>
      <c r="E30" s="3">
        <v>10</v>
      </c>
      <c r="F30" s="117">
        <f t="shared" si="1"/>
        <v>0.55555555555555558</v>
      </c>
      <c r="G30" s="3">
        <v>6</v>
      </c>
      <c r="H30" s="117">
        <f t="shared" si="2"/>
        <v>0.31578947368421051</v>
      </c>
      <c r="I30" s="3">
        <v>11</v>
      </c>
      <c r="J30" s="117">
        <f t="shared" si="3"/>
        <v>0.6470588235294118</v>
      </c>
      <c r="K30" s="3">
        <v>10</v>
      </c>
      <c r="L30" s="117">
        <f t="shared" si="4"/>
        <v>0.55555555555555558</v>
      </c>
      <c r="M30" s="131">
        <f t="shared" si="5"/>
        <v>0.51479188166494672</v>
      </c>
    </row>
    <row r="31" spans="1:13" ht="24.95" customHeight="1">
      <c r="A31" s="3">
        <v>26</v>
      </c>
      <c r="B31" s="30" t="s">
        <v>490</v>
      </c>
      <c r="C31" s="3">
        <v>8</v>
      </c>
      <c r="D31" s="117">
        <f t="shared" si="0"/>
        <v>0.36363636363636365</v>
      </c>
      <c r="E31" s="3">
        <v>8</v>
      </c>
      <c r="F31" s="117">
        <f t="shared" si="1"/>
        <v>0.44444444444444442</v>
      </c>
      <c r="G31" s="3">
        <v>6</v>
      </c>
      <c r="H31" s="117">
        <f t="shared" si="2"/>
        <v>0.31578947368421051</v>
      </c>
      <c r="I31" s="3">
        <v>6</v>
      </c>
      <c r="J31" s="117">
        <f t="shared" si="3"/>
        <v>0.35294117647058826</v>
      </c>
      <c r="K31" s="3">
        <v>8</v>
      </c>
      <c r="L31" s="117">
        <f t="shared" si="4"/>
        <v>0.44444444444444442</v>
      </c>
      <c r="M31" s="131">
        <f t="shared" si="5"/>
        <v>0.38425118053601026</v>
      </c>
    </row>
    <row r="32" spans="1:13" ht="24.95" customHeight="1">
      <c r="A32" s="3">
        <v>27</v>
      </c>
      <c r="B32" s="30" t="s">
        <v>589</v>
      </c>
      <c r="C32" s="3">
        <v>17</v>
      </c>
      <c r="D32" s="117">
        <f t="shared" si="0"/>
        <v>0.77272727272727271</v>
      </c>
      <c r="E32" s="3">
        <v>12</v>
      </c>
      <c r="F32" s="117">
        <f t="shared" si="1"/>
        <v>0.66666666666666663</v>
      </c>
      <c r="G32" s="3">
        <v>11</v>
      </c>
      <c r="H32" s="117">
        <f t="shared" si="2"/>
        <v>0.57894736842105265</v>
      </c>
      <c r="I32" s="3">
        <v>12</v>
      </c>
      <c r="J32" s="117">
        <f t="shared" si="3"/>
        <v>0.70588235294117652</v>
      </c>
      <c r="K32" s="3">
        <v>12</v>
      </c>
      <c r="L32" s="117">
        <f t="shared" si="4"/>
        <v>0.66666666666666663</v>
      </c>
      <c r="M32" s="131">
        <f t="shared" si="5"/>
        <v>0.67817806548456705</v>
      </c>
    </row>
    <row r="33" spans="1:13" ht="24.95" customHeight="1">
      <c r="A33" s="3">
        <v>28</v>
      </c>
      <c r="B33" s="30" t="s">
        <v>477</v>
      </c>
      <c r="C33" s="3">
        <v>15</v>
      </c>
      <c r="D33" s="117">
        <f t="shared" si="0"/>
        <v>0.68181818181818177</v>
      </c>
      <c r="E33" s="3">
        <v>12</v>
      </c>
      <c r="F33" s="117">
        <f t="shared" si="1"/>
        <v>0.66666666666666663</v>
      </c>
      <c r="G33" s="3">
        <v>13</v>
      </c>
      <c r="H33" s="117">
        <f t="shared" si="2"/>
        <v>0.68421052631578949</v>
      </c>
      <c r="I33" s="3">
        <v>12</v>
      </c>
      <c r="J33" s="117">
        <f t="shared" si="3"/>
        <v>0.70588235294117652</v>
      </c>
      <c r="K33" s="3">
        <v>12</v>
      </c>
      <c r="L33" s="117">
        <f t="shared" si="4"/>
        <v>0.66666666666666663</v>
      </c>
      <c r="M33" s="131">
        <f t="shared" si="5"/>
        <v>0.68104887888169618</v>
      </c>
    </row>
    <row r="34" spans="1:13" ht="24.95" customHeight="1">
      <c r="A34" s="3">
        <v>29</v>
      </c>
      <c r="B34" s="30" t="s">
        <v>912</v>
      </c>
      <c r="C34" s="3">
        <v>16</v>
      </c>
      <c r="D34" s="117">
        <f t="shared" si="0"/>
        <v>0.72727272727272729</v>
      </c>
      <c r="E34" s="3">
        <v>10</v>
      </c>
      <c r="F34" s="117">
        <f t="shared" si="1"/>
        <v>0.55555555555555558</v>
      </c>
      <c r="G34" s="3">
        <v>11</v>
      </c>
      <c r="H34" s="117">
        <f t="shared" si="2"/>
        <v>0.57894736842105265</v>
      </c>
      <c r="I34" s="3">
        <v>13</v>
      </c>
      <c r="J34" s="117">
        <f t="shared" si="3"/>
        <v>0.76470588235294112</v>
      </c>
      <c r="K34" s="3">
        <v>10</v>
      </c>
      <c r="L34" s="117">
        <f t="shared" si="4"/>
        <v>0.55555555555555558</v>
      </c>
      <c r="M34" s="131">
        <f t="shared" si="5"/>
        <v>0.63640741783156651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7" right="0.45" top="0.5" bottom="0.5" header="0.3" footer="0.3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opLeftCell="A28" workbookViewId="0">
      <selection activeCell="M6" sqref="M6"/>
    </sheetView>
  </sheetViews>
  <sheetFormatPr defaultRowHeight="24.95" customHeight="1"/>
  <cols>
    <col min="1" max="1" width="9.140625" style="22"/>
    <col min="2" max="2" width="36.5703125" style="22" customWidth="1"/>
    <col min="3" max="3" width="9.140625" style="22"/>
    <col min="4" max="4" width="9.140625" style="122"/>
    <col min="5" max="5" width="9.140625" style="22"/>
    <col min="6" max="6" width="9.140625" style="122"/>
    <col min="7" max="7" width="9.140625" style="22"/>
    <col min="8" max="8" width="9.140625" style="121"/>
    <col min="9" max="9" width="9.140625" style="22"/>
    <col min="10" max="10" width="9.140625" style="122"/>
    <col min="11" max="11" width="9.140625" style="22"/>
    <col min="12" max="12" width="9.140625" style="122"/>
    <col min="13" max="16384" width="9.140625" style="22"/>
  </cols>
  <sheetData>
    <row r="1" spans="1:13" ht="24.95" customHeight="1">
      <c r="A1" s="192" t="s">
        <v>990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3" ht="24.95" customHeight="1">
      <c r="A2" s="88"/>
      <c r="B2" s="89" t="s">
        <v>401</v>
      </c>
      <c r="C2" s="191" t="s">
        <v>1027</v>
      </c>
      <c r="D2" s="191"/>
      <c r="E2" s="183" t="s">
        <v>1028</v>
      </c>
      <c r="F2" s="184"/>
      <c r="G2" s="189" t="s">
        <v>1029</v>
      </c>
      <c r="H2" s="190"/>
      <c r="I2" s="191" t="s">
        <v>1032</v>
      </c>
      <c r="J2" s="191"/>
      <c r="K2" s="189" t="s">
        <v>1031</v>
      </c>
      <c r="L2" s="190"/>
      <c r="M2" s="90"/>
    </row>
    <row r="3" spans="1:13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" t="s">
        <v>1052</v>
      </c>
      <c r="L3" s="76" t="s">
        <v>1015</v>
      </c>
      <c r="M3" s="76" t="s">
        <v>1052</v>
      </c>
    </row>
    <row r="4" spans="1:13" ht="20.25" customHeight="1">
      <c r="A4" s="47"/>
      <c r="B4" s="82" t="s">
        <v>1016</v>
      </c>
      <c r="C4" s="77">
        <v>22</v>
      </c>
      <c r="D4" s="123"/>
      <c r="E4" s="77">
        <v>18</v>
      </c>
      <c r="F4" s="123"/>
      <c r="G4" s="77">
        <v>19</v>
      </c>
      <c r="H4" s="123"/>
      <c r="I4" s="78">
        <v>19</v>
      </c>
      <c r="J4" s="116"/>
      <c r="K4" s="77">
        <v>18</v>
      </c>
      <c r="L4" s="119"/>
      <c r="M4" s="79" t="s">
        <v>1017</v>
      </c>
    </row>
    <row r="5" spans="1:13" s="23" customFormat="1" ht="20.25" customHeight="1">
      <c r="A5" s="91" t="s">
        <v>468</v>
      </c>
      <c r="B5" s="80" t="s">
        <v>474</v>
      </c>
      <c r="C5" s="81"/>
      <c r="D5" s="116"/>
      <c r="E5" s="3"/>
      <c r="F5" s="116"/>
      <c r="G5" s="3"/>
      <c r="H5" s="3"/>
      <c r="I5" s="3"/>
      <c r="J5" s="116"/>
      <c r="K5" s="3"/>
      <c r="L5" s="116"/>
      <c r="M5" s="4"/>
    </row>
    <row r="6" spans="1:13" ht="24.95" customHeight="1">
      <c r="A6" s="3">
        <v>1</v>
      </c>
      <c r="B6" s="45" t="s">
        <v>599</v>
      </c>
      <c r="C6" s="108">
        <v>15</v>
      </c>
      <c r="D6" s="117">
        <f>C6/22</f>
        <v>0.68181818181818177</v>
      </c>
      <c r="E6" s="108">
        <v>11</v>
      </c>
      <c r="F6" s="117">
        <f>E6/18</f>
        <v>0.61111111111111116</v>
      </c>
      <c r="G6" s="108">
        <v>12</v>
      </c>
      <c r="H6" s="117">
        <f>G6/19</f>
        <v>0.63157894736842102</v>
      </c>
      <c r="I6" s="108">
        <v>12</v>
      </c>
      <c r="J6" s="117">
        <f>I6/19</f>
        <v>0.63157894736842102</v>
      </c>
      <c r="K6" s="108">
        <v>11</v>
      </c>
      <c r="L6" s="117">
        <f>K6/18</f>
        <v>0.61111111111111116</v>
      </c>
      <c r="M6" s="131">
        <f>(D6+F6+H6+J6+L6)/5</f>
        <v>0.63343965975544925</v>
      </c>
    </row>
    <row r="7" spans="1:13" ht="24.95" customHeight="1">
      <c r="A7" s="3">
        <v>2</v>
      </c>
      <c r="B7" s="30" t="s">
        <v>496</v>
      </c>
      <c r="C7" s="108">
        <v>18</v>
      </c>
      <c r="D7" s="117">
        <f t="shared" ref="D7:D37" si="0">C7/22</f>
        <v>0.81818181818181823</v>
      </c>
      <c r="E7" s="108">
        <v>14</v>
      </c>
      <c r="F7" s="117">
        <f t="shared" ref="F7:F37" si="1">E7/18</f>
        <v>0.77777777777777779</v>
      </c>
      <c r="G7" s="108">
        <v>13</v>
      </c>
      <c r="H7" s="117">
        <f t="shared" ref="H7:H37" si="2">G7/19</f>
        <v>0.68421052631578949</v>
      </c>
      <c r="I7" s="108">
        <v>10</v>
      </c>
      <c r="J7" s="117">
        <f t="shared" ref="J7:J37" si="3">I7/19</f>
        <v>0.52631578947368418</v>
      </c>
      <c r="K7" s="108">
        <v>14</v>
      </c>
      <c r="L7" s="117">
        <f t="shared" ref="L7:L37" si="4">K7/18</f>
        <v>0.77777777777777779</v>
      </c>
      <c r="M7" s="131">
        <f t="shared" ref="M7:M37" si="5">(D7+F7+H7+J7+L7)/5</f>
        <v>0.71685273790536941</v>
      </c>
    </row>
    <row r="8" spans="1:13" ht="24.95" customHeight="1">
      <c r="A8" s="3">
        <v>3</v>
      </c>
      <c r="B8" s="30" t="s">
        <v>511</v>
      </c>
      <c r="C8" s="108">
        <v>14</v>
      </c>
      <c r="D8" s="117">
        <f t="shared" si="0"/>
        <v>0.63636363636363635</v>
      </c>
      <c r="E8" s="108">
        <v>14</v>
      </c>
      <c r="F8" s="117">
        <f t="shared" si="1"/>
        <v>0.77777777777777779</v>
      </c>
      <c r="G8" s="108">
        <v>14</v>
      </c>
      <c r="H8" s="117">
        <f t="shared" si="2"/>
        <v>0.73684210526315785</v>
      </c>
      <c r="I8" s="108">
        <v>10</v>
      </c>
      <c r="J8" s="117">
        <f t="shared" si="3"/>
        <v>0.52631578947368418</v>
      </c>
      <c r="K8" s="108">
        <v>14</v>
      </c>
      <c r="L8" s="117">
        <f t="shared" si="4"/>
        <v>0.77777777777777779</v>
      </c>
      <c r="M8" s="131">
        <f t="shared" si="5"/>
        <v>0.69101541733120675</v>
      </c>
    </row>
    <row r="9" spans="1:13" ht="24.95" customHeight="1">
      <c r="A9" s="3">
        <v>4</v>
      </c>
      <c r="B9" s="30" t="s">
        <v>499</v>
      </c>
      <c r="C9" s="108">
        <v>18</v>
      </c>
      <c r="D9" s="117">
        <f t="shared" si="0"/>
        <v>0.81818181818181823</v>
      </c>
      <c r="E9" s="108">
        <v>14</v>
      </c>
      <c r="F9" s="117">
        <f t="shared" si="1"/>
        <v>0.77777777777777779</v>
      </c>
      <c r="G9" s="108">
        <v>14</v>
      </c>
      <c r="H9" s="117">
        <f t="shared" si="2"/>
        <v>0.73684210526315785</v>
      </c>
      <c r="I9" s="108">
        <v>8</v>
      </c>
      <c r="J9" s="117">
        <f t="shared" si="3"/>
        <v>0.42105263157894735</v>
      </c>
      <c r="K9" s="108">
        <v>14</v>
      </c>
      <c r="L9" s="117">
        <f t="shared" si="4"/>
        <v>0.77777777777777779</v>
      </c>
      <c r="M9" s="131">
        <f t="shared" si="5"/>
        <v>0.7063264221158958</v>
      </c>
    </row>
    <row r="10" spans="1:13" ht="24.95" customHeight="1">
      <c r="A10" s="3">
        <v>5</v>
      </c>
      <c r="B10" s="30" t="s">
        <v>497</v>
      </c>
      <c r="C10" s="108">
        <v>16</v>
      </c>
      <c r="D10" s="117">
        <f t="shared" si="0"/>
        <v>0.72727272727272729</v>
      </c>
      <c r="E10" s="108">
        <v>15</v>
      </c>
      <c r="F10" s="117">
        <f t="shared" si="1"/>
        <v>0.83333333333333337</v>
      </c>
      <c r="G10" s="108">
        <v>11</v>
      </c>
      <c r="H10" s="117">
        <f t="shared" si="2"/>
        <v>0.57894736842105265</v>
      </c>
      <c r="I10" s="108">
        <v>16</v>
      </c>
      <c r="J10" s="117">
        <f t="shared" si="3"/>
        <v>0.84210526315789469</v>
      </c>
      <c r="K10" s="108">
        <v>15</v>
      </c>
      <c r="L10" s="117">
        <f t="shared" si="4"/>
        <v>0.83333333333333337</v>
      </c>
      <c r="M10" s="131">
        <f t="shared" si="5"/>
        <v>0.76299840510366823</v>
      </c>
    </row>
    <row r="11" spans="1:13" ht="24.95" customHeight="1">
      <c r="A11" s="3">
        <v>6</v>
      </c>
      <c r="B11" s="30" t="s">
        <v>510</v>
      </c>
      <c r="C11" s="108">
        <v>6</v>
      </c>
      <c r="D11" s="117">
        <f t="shared" si="0"/>
        <v>0.27272727272727271</v>
      </c>
      <c r="E11" s="108">
        <v>3</v>
      </c>
      <c r="F11" s="117">
        <f t="shared" si="1"/>
        <v>0.16666666666666666</v>
      </c>
      <c r="G11" s="108">
        <v>5</v>
      </c>
      <c r="H11" s="117">
        <f t="shared" si="2"/>
        <v>0.26315789473684209</v>
      </c>
      <c r="I11" s="108">
        <v>6</v>
      </c>
      <c r="J11" s="117">
        <f t="shared" si="3"/>
        <v>0.31578947368421051</v>
      </c>
      <c r="K11" s="108">
        <v>3</v>
      </c>
      <c r="L11" s="117">
        <f t="shared" si="4"/>
        <v>0.16666666666666666</v>
      </c>
      <c r="M11" s="131">
        <f t="shared" si="5"/>
        <v>0.23700159489633177</v>
      </c>
    </row>
    <row r="12" spans="1:13" ht="24.95" customHeight="1">
      <c r="A12" s="3">
        <v>7</v>
      </c>
      <c r="B12" s="30" t="s">
        <v>494</v>
      </c>
      <c r="C12" s="108">
        <v>4</v>
      </c>
      <c r="D12" s="117">
        <f t="shared" si="0"/>
        <v>0.18181818181818182</v>
      </c>
      <c r="E12" s="108">
        <v>4</v>
      </c>
      <c r="F12" s="117">
        <f t="shared" si="1"/>
        <v>0.22222222222222221</v>
      </c>
      <c r="G12" s="108">
        <v>2</v>
      </c>
      <c r="H12" s="117">
        <f t="shared" si="2"/>
        <v>0.10526315789473684</v>
      </c>
      <c r="I12" s="108">
        <v>1</v>
      </c>
      <c r="J12" s="117">
        <f t="shared" si="3"/>
        <v>5.2631578947368418E-2</v>
      </c>
      <c r="K12" s="108">
        <v>4</v>
      </c>
      <c r="L12" s="117">
        <f t="shared" si="4"/>
        <v>0.22222222222222221</v>
      </c>
      <c r="M12" s="131">
        <f t="shared" si="5"/>
        <v>0.15683147262094629</v>
      </c>
    </row>
    <row r="13" spans="1:13" ht="24.95" customHeight="1">
      <c r="A13" s="3">
        <v>8</v>
      </c>
      <c r="B13" s="30" t="s">
        <v>591</v>
      </c>
      <c r="C13" s="108">
        <v>13</v>
      </c>
      <c r="D13" s="117">
        <f t="shared" si="0"/>
        <v>0.59090909090909094</v>
      </c>
      <c r="E13" s="108">
        <v>9</v>
      </c>
      <c r="F13" s="117">
        <f t="shared" si="1"/>
        <v>0.5</v>
      </c>
      <c r="G13" s="108">
        <v>9</v>
      </c>
      <c r="H13" s="117">
        <f t="shared" si="2"/>
        <v>0.47368421052631576</v>
      </c>
      <c r="I13" s="108">
        <v>11</v>
      </c>
      <c r="J13" s="117">
        <f t="shared" si="3"/>
        <v>0.57894736842105265</v>
      </c>
      <c r="K13" s="108">
        <v>9</v>
      </c>
      <c r="L13" s="117">
        <f t="shared" si="4"/>
        <v>0.5</v>
      </c>
      <c r="M13" s="131">
        <f t="shared" si="5"/>
        <v>0.52870813397129179</v>
      </c>
    </row>
    <row r="14" spans="1:13" ht="24.95" customHeight="1">
      <c r="A14" s="3">
        <v>9</v>
      </c>
      <c r="B14" s="30" t="s">
        <v>508</v>
      </c>
      <c r="C14" s="108">
        <v>16</v>
      </c>
      <c r="D14" s="117">
        <f t="shared" si="0"/>
        <v>0.72727272727272729</v>
      </c>
      <c r="E14" s="108">
        <v>13</v>
      </c>
      <c r="F14" s="117">
        <f t="shared" si="1"/>
        <v>0.72222222222222221</v>
      </c>
      <c r="G14" s="108">
        <v>12</v>
      </c>
      <c r="H14" s="117">
        <f t="shared" si="2"/>
        <v>0.63157894736842102</v>
      </c>
      <c r="I14" s="108">
        <v>10</v>
      </c>
      <c r="J14" s="117">
        <f t="shared" si="3"/>
        <v>0.52631578947368418</v>
      </c>
      <c r="K14" s="108">
        <v>13</v>
      </c>
      <c r="L14" s="117">
        <f t="shared" si="4"/>
        <v>0.72222222222222221</v>
      </c>
      <c r="M14" s="131">
        <f t="shared" si="5"/>
        <v>0.66592238171185536</v>
      </c>
    </row>
    <row r="15" spans="1:13" ht="24.95" customHeight="1">
      <c r="A15" s="3">
        <v>10</v>
      </c>
      <c r="B15" s="30" t="s">
        <v>501</v>
      </c>
      <c r="C15" s="108">
        <v>10</v>
      </c>
      <c r="D15" s="117">
        <f t="shared" si="0"/>
        <v>0.45454545454545453</v>
      </c>
      <c r="E15" s="108">
        <v>9</v>
      </c>
      <c r="F15" s="117">
        <f t="shared" si="1"/>
        <v>0.5</v>
      </c>
      <c r="G15" s="108">
        <v>7</v>
      </c>
      <c r="H15" s="117">
        <f t="shared" si="2"/>
        <v>0.36842105263157893</v>
      </c>
      <c r="I15" s="108">
        <v>10</v>
      </c>
      <c r="J15" s="117">
        <f t="shared" si="3"/>
        <v>0.52631578947368418</v>
      </c>
      <c r="K15" s="108">
        <v>9</v>
      </c>
      <c r="L15" s="117">
        <f t="shared" si="4"/>
        <v>0.5</v>
      </c>
      <c r="M15" s="131">
        <f t="shared" si="5"/>
        <v>0.46985645933014358</v>
      </c>
    </row>
    <row r="16" spans="1:13" ht="24.95" customHeight="1">
      <c r="A16" s="3">
        <v>11</v>
      </c>
      <c r="B16" s="30" t="s">
        <v>513</v>
      </c>
      <c r="C16" s="108">
        <v>6</v>
      </c>
      <c r="D16" s="117">
        <f t="shared" si="0"/>
        <v>0.27272727272727271</v>
      </c>
      <c r="E16" s="108">
        <v>7</v>
      </c>
      <c r="F16" s="117">
        <f t="shared" si="1"/>
        <v>0.3888888888888889</v>
      </c>
      <c r="G16" s="108">
        <v>2</v>
      </c>
      <c r="H16" s="117">
        <f t="shared" si="2"/>
        <v>0.10526315789473684</v>
      </c>
      <c r="I16" s="108">
        <v>6</v>
      </c>
      <c r="J16" s="117">
        <f t="shared" si="3"/>
        <v>0.31578947368421051</v>
      </c>
      <c r="K16" s="108">
        <v>7</v>
      </c>
      <c r="L16" s="117">
        <f t="shared" si="4"/>
        <v>0.3888888888888889</v>
      </c>
      <c r="M16" s="131">
        <f t="shared" si="5"/>
        <v>0.29431153641679952</v>
      </c>
    </row>
    <row r="17" spans="1:13" ht="24.95" customHeight="1">
      <c r="A17" s="3">
        <v>12</v>
      </c>
      <c r="B17" s="30" t="s">
        <v>504</v>
      </c>
      <c r="C17" s="108">
        <v>20</v>
      </c>
      <c r="D17" s="117">
        <f t="shared" si="0"/>
        <v>0.90909090909090906</v>
      </c>
      <c r="E17" s="108">
        <v>15</v>
      </c>
      <c r="F17" s="117">
        <f t="shared" si="1"/>
        <v>0.83333333333333337</v>
      </c>
      <c r="G17" s="108">
        <v>16</v>
      </c>
      <c r="H17" s="117">
        <f t="shared" si="2"/>
        <v>0.84210526315789469</v>
      </c>
      <c r="I17" s="108">
        <v>16</v>
      </c>
      <c r="J17" s="117">
        <f t="shared" si="3"/>
        <v>0.84210526315789469</v>
      </c>
      <c r="K17" s="108">
        <v>15</v>
      </c>
      <c r="L17" s="117">
        <f t="shared" si="4"/>
        <v>0.83333333333333337</v>
      </c>
      <c r="M17" s="131">
        <f t="shared" si="5"/>
        <v>0.85199362041467297</v>
      </c>
    </row>
    <row r="18" spans="1:13" ht="24.95" customHeight="1">
      <c r="A18" s="3">
        <v>13</v>
      </c>
      <c r="B18" s="30" t="s">
        <v>503</v>
      </c>
      <c r="C18" s="108">
        <v>20</v>
      </c>
      <c r="D18" s="117">
        <f t="shared" si="0"/>
        <v>0.90909090909090906</v>
      </c>
      <c r="E18" s="108">
        <v>17</v>
      </c>
      <c r="F18" s="117">
        <f t="shared" si="1"/>
        <v>0.94444444444444442</v>
      </c>
      <c r="G18" s="108">
        <v>17</v>
      </c>
      <c r="H18" s="117">
        <f t="shared" si="2"/>
        <v>0.89473684210526316</v>
      </c>
      <c r="I18" s="108">
        <v>17</v>
      </c>
      <c r="J18" s="117">
        <f t="shared" si="3"/>
        <v>0.89473684210526316</v>
      </c>
      <c r="K18" s="108">
        <v>17</v>
      </c>
      <c r="L18" s="117">
        <f t="shared" si="4"/>
        <v>0.94444444444444442</v>
      </c>
      <c r="M18" s="131">
        <f t="shared" si="5"/>
        <v>0.9174906964380648</v>
      </c>
    </row>
    <row r="19" spans="1:13" ht="24.95" customHeight="1">
      <c r="A19" s="3">
        <v>14</v>
      </c>
      <c r="B19" s="30" t="s">
        <v>515</v>
      </c>
      <c r="C19" s="108">
        <v>18</v>
      </c>
      <c r="D19" s="117">
        <f t="shared" si="0"/>
        <v>0.81818181818181823</v>
      </c>
      <c r="E19" s="108">
        <v>15</v>
      </c>
      <c r="F19" s="117">
        <f t="shared" si="1"/>
        <v>0.83333333333333337</v>
      </c>
      <c r="G19" s="108">
        <v>13</v>
      </c>
      <c r="H19" s="117">
        <f t="shared" si="2"/>
        <v>0.68421052631578949</v>
      </c>
      <c r="I19" s="108">
        <v>13</v>
      </c>
      <c r="J19" s="117">
        <f t="shared" si="3"/>
        <v>0.68421052631578949</v>
      </c>
      <c r="K19" s="108">
        <v>15</v>
      </c>
      <c r="L19" s="117">
        <f t="shared" si="4"/>
        <v>0.83333333333333337</v>
      </c>
      <c r="M19" s="131">
        <f t="shared" si="5"/>
        <v>0.77065390749601281</v>
      </c>
    </row>
    <row r="20" spans="1:13" ht="24.95" customHeight="1">
      <c r="A20" s="3">
        <v>15</v>
      </c>
      <c r="B20" s="30" t="s">
        <v>495</v>
      </c>
      <c r="C20" s="108">
        <v>15</v>
      </c>
      <c r="D20" s="117">
        <f t="shared" si="0"/>
        <v>0.68181818181818177</v>
      </c>
      <c r="E20" s="108">
        <v>12</v>
      </c>
      <c r="F20" s="117">
        <f t="shared" si="1"/>
        <v>0.66666666666666663</v>
      </c>
      <c r="G20" s="108">
        <v>12</v>
      </c>
      <c r="H20" s="117">
        <f t="shared" si="2"/>
        <v>0.63157894736842102</v>
      </c>
      <c r="I20" s="108">
        <v>11</v>
      </c>
      <c r="J20" s="117">
        <f t="shared" si="3"/>
        <v>0.57894736842105265</v>
      </c>
      <c r="K20" s="108">
        <v>12</v>
      </c>
      <c r="L20" s="117">
        <f t="shared" si="4"/>
        <v>0.66666666666666663</v>
      </c>
      <c r="M20" s="131">
        <f t="shared" si="5"/>
        <v>0.64513556618819767</v>
      </c>
    </row>
    <row r="21" spans="1:13" ht="24.95" customHeight="1">
      <c r="A21" s="3">
        <v>16</v>
      </c>
      <c r="B21" s="45" t="s">
        <v>598</v>
      </c>
      <c r="C21" s="108">
        <v>10</v>
      </c>
      <c r="D21" s="117">
        <f t="shared" si="0"/>
        <v>0.45454545454545453</v>
      </c>
      <c r="E21" s="108">
        <v>7</v>
      </c>
      <c r="F21" s="117">
        <f t="shared" si="1"/>
        <v>0.3888888888888889</v>
      </c>
      <c r="G21" s="108">
        <v>6</v>
      </c>
      <c r="H21" s="117">
        <f t="shared" si="2"/>
        <v>0.31578947368421051</v>
      </c>
      <c r="I21" s="108">
        <v>8</v>
      </c>
      <c r="J21" s="117">
        <f t="shared" si="3"/>
        <v>0.42105263157894735</v>
      </c>
      <c r="K21" s="108">
        <v>7</v>
      </c>
      <c r="L21" s="117">
        <f t="shared" si="4"/>
        <v>0.3888888888888889</v>
      </c>
      <c r="M21" s="131">
        <f t="shared" si="5"/>
        <v>0.39383306751727803</v>
      </c>
    </row>
    <row r="22" spans="1:13" ht="24.95" customHeight="1">
      <c r="A22" s="3">
        <v>17</v>
      </c>
      <c r="B22" s="30" t="s">
        <v>592</v>
      </c>
      <c r="C22" s="108">
        <v>17</v>
      </c>
      <c r="D22" s="117">
        <f t="shared" si="0"/>
        <v>0.77272727272727271</v>
      </c>
      <c r="E22" s="108">
        <v>10</v>
      </c>
      <c r="F22" s="117">
        <f t="shared" si="1"/>
        <v>0.55555555555555558</v>
      </c>
      <c r="G22" s="108">
        <v>17</v>
      </c>
      <c r="H22" s="117">
        <f t="shared" si="2"/>
        <v>0.89473684210526316</v>
      </c>
      <c r="I22" s="108">
        <v>7</v>
      </c>
      <c r="J22" s="117">
        <f t="shared" si="3"/>
        <v>0.36842105263157893</v>
      </c>
      <c r="K22" s="108">
        <v>10</v>
      </c>
      <c r="L22" s="117">
        <f t="shared" si="4"/>
        <v>0.55555555555555558</v>
      </c>
      <c r="M22" s="131">
        <f t="shared" si="5"/>
        <v>0.62939925571504518</v>
      </c>
    </row>
    <row r="23" spans="1:13" ht="24.95" customHeight="1">
      <c r="A23" s="3">
        <v>18</v>
      </c>
      <c r="B23" s="30" t="s">
        <v>570</v>
      </c>
      <c r="C23" s="108">
        <v>14</v>
      </c>
      <c r="D23" s="117">
        <f t="shared" si="0"/>
        <v>0.63636363636363635</v>
      </c>
      <c r="E23" s="108">
        <v>10</v>
      </c>
      <c r="F23" s="117">
        <f t="shared" si="1"/>
        <v>0.55555555555555558</v>
      </c>
      <c r="G23" s="108">
        <v>15</v>
      </c>
      <c r="H23" s="117">
        <f t="shared" si="2"/>
        <v>0.78947368421052633</v>
      </c>
      <c r="I23" s="108">
        <v>7</v>
      </c>
      <c r="J23" s="117">
        <f t="shared" si="3"/>
        <v>0.36842105263157893</v>
      </c>
      <c r="K23" s="108">
        <v>10</v>
      </c>
      <c r="L23" s="117">
        <f t="shared" si="4"/>
        <v>0.55555555555555558</v>
      </c>
      <c r="M23" s="131">
        <f t="shared" si="5"/>
        <v>0.58107389686337052</v>
      </c>
    </row>
    <row r="24" spans="1:13" ht="24.95" customHeight="1">
      <c r="A24" s="3">
        <v>19</v>
      </c>
      <c r="B24" s="30" t="s">
        <v>590</v>
      </c>
      <c r="C24" s="108">
        <v>20</v>
      </c>
      <c r="D24" s="117">
        <f t="shared" si="0"/>
        <v>0.90909090909090906</v>
      </c>
      <c r="E24" s="108">
        <v>15</v>
      </c>
      <c r="F24" s="117">
        <f t="shared" si="1"/>
        <v>0.83333333333333337</v>
      </c>
      <c r="G24" s="108">
        <v>16</v>
      </c>
      <c r="H24" s="117">
        <f t="shared" si="2"/>
        <v>0.84210526315789469</v>
      </c>
      <c r="I24" s="108">
        <v>15</v>
      </c>
      <c r="J24" s="117">
        <f t="shared" si="3"/>
        <v>0.78947368421052633</v>
      </c>
      <c r="K24" s="108">
        <v>15</v>
      </c>
      <c r="L24" s="117">
        <f t="shared" si="4"/>
        <v>0.83333333333333337</v>
      </c>
      <c r="M24" s="131">
        <f t="shared" si="5"/>
        <v>0.84146730462519925</v>
      </c>
    </row>
    <row r="25" spans="1:13" ht="24.95" customHeight="1">
      <c r="A25" s="3">
        <v>20</v>
      </c>
      <c r="B25" s="30" t="s">
        <v>509</v>
      </c>
      <c r="C25" s="108">
        <v>10</v>
      </c>
      <c r="D25" s="117">
        <f t="shared" si="0"/>
        <v>0.45454545454545453</v>
      </c>
      <c r="E25" s="108">
        <v>10</v>
      </c>
      <c r="F25" s="117">
        <f t="shared" si="1"/>
        <v>0.55555555555555558</v>
      </c>
      <c r="G25" s="108">
        <v>12</v>
      </c>
      <c r="H25" s="117">
        <f t="shared" si="2"/>
        <v>0.63157894736842102</v>
      </c>
      <c r="I25" s="108">
        <v>9</v>
      </c>
      <c r="J25" s="117">
        <f t="shared" si="3"/>
        <v>0.47368421052631576</v>
      </c>
      <c r="K25" s="108">
        <v>10</v>
      </c>
      <c r="L25" s="117">
        <f t="shared" si="4"/>
        <v>0.55555555555555558</v>
      </c>
      <c r="M25" s="131">
        <f t="shared" si="5"/>
        <v>0.53418394471026054</v>
      </c>
    </row>
    <row r="26" spans="1:13" ht="24.95" customHeight="1">
      <c r="A26" s="3">
        <v>21</v>
      </c>
      <c r="B26" s="30" t="s">
        <v>507</v>
      </c>
      <c r="C26" s="108">
        <v>16</v>
      </c>
      <c r="D26" s="117">
        <f t="shared" si="0"/>
        <v>0.72727272727272729</v>
      </c>
      <c r="E26" s="108">
        <v>11</v>
      </c>
      <c r="F26" s="117">
        <f t="shared" si="1"/>
        <v>0.61111111111111116</v>
      </c>
      <c r="G26" s="108">
        <v>10</v>
      </c>
      <c r="H26" s="117">
        <f t="shared" si="2"/>
        <v>0.52631578947368418</v>
      </c>
      <c r="I26" s="108">
        <v>13</v>
      </c>
      <c r="J26" s="117">
        <f t="shared" si="3"/>
        <v>0.68421052631578949</v>
      </c>
      <c r="K26" s="108">
        <v>11</v>
      </c>
      <c r="L26" s="117">
        <f t="shared" si="4"/>
        <v>0.61111111111111116</v>
      </c>
      <c r="M26" s="131">
        <f t="shared" si="5"/>
        <v>0.63200425305688468</v>
      </c>
    </row>
    <row r="27" spans="1:13" ht="24.95" customHeight="1">
      <c r="A27" s="3">
        <v>22</v>
      </c>
      <c r="B27" s="30" t="s">
        <v>502</v>
      </c>
      <c r="C27" s="108">
        <v>13</v>
      </c>
      <c r="D27" s="117">
        <f t="shared" si="0"/>
        <v>0.59090909090909094</v>
      </c>
      <c r="E27" s="108">
        <v>10</v>
      </c>
      <c r="F27" s="117">
        <f t="shared" si="1"/>
        <v>0.55555555555555558</v>
      </c>
      <c r="G27" s="108">
        <v>9</v>
      </c>
      <c r="H27" s="117">
        <f t="shared" si="2"/>
        <v>0.47368421052631576</v>
      </c>
      <c r="I27" s="108">
        <v>11</v>
      </c>
      <c r="J27" s="117">
        <f t="shared" si="3"/>
        <v>0.57894736842105265</v>
      </c>
      <c r="K27" s="108">
        <v>10</v>
      </c>
      <c r="L27" s="117">
        <f t="shared" si="4"/>
        <v>0.55555555555555558</v>
      </c>
      <c r="M27" s="131">
        <f t="shared" si="5"/>
        <v>0.55093035619351416</v>
      </c>
    </row>
    <row r="28" spans="1:13" ht="24.95" customHeight="1">
      <c r="A28" s="3">
        <v>23</v>
      </c>
      <c r="B28" s="30" t="s">
        <v>514</v>
      </c>
      <c r="C28" s="108">
        <v>12</v>
      </c>
      <c r="D28" s="117">
        <f t="shared" si="0"/>
        <v>0.54545454545454541</v>
      </c>
      <c r="E28" s="108">
        <v>9</v>
      </c>
      <c r="F28" s="117">
        <f t="shared" si="1"/>
        <v>0.5</v>
      </c>
      <c r="G28" s="108">
        <v>8</v>
      </c>
      <c r="H28" s="117">
        <f t="shared" si="2"/>
        <v>0.42105263157894735</v>
      </c>
      <c r="I28" s="108">
        <v>11</v>
      </c>
      <c r="J28" s="117">
        <f t="shared" si="3"/>
        <v>0.57894736842105265</v>
      </c>
      <c r="K28" s="108">
        <v>9</v>
      </c>
      <c r="L28" s="117">
        <f t="shared" si="4"/>
        <v>0.5</v>
      </c>
      <c r="M28" s="131">
        <f t="shared" si="5"/>
        <v>0.50909090909090904</v>
      </c>
    </row>
    <row r="29" spans="1:13" ht="24.95" customHeight="1">
      <c r="A29" s="3">
        <v>24</v>
      </c>
      <c r="B29" s="30" t="s">
        <v>500</v>
      </c>
      <c r="C29" s="108">
        <v>18</v>
      </c>
      <c r="D29" s="117">
        <f t="shared" si="0"/>
        <v>0.81818181818181823</v>
      </c>
      <c r="E29" s="108">
        <v>14</v>
      </c>
      <c r="F29" s="117">
        <f t="shared" si="1"/>
        <v>0.77777777777777779</v>
      </c>
      <c r="G29" s="108">
        <v>12</v>
      </c>
      <c r="H29" s="117">
        <f t="shared" si="2"/>
        <v>0.63157894736842102</v>
      </c>
      <c r="I29" s="108">
        <v>15</v>
      </c>
      <c r="J29" s="117">
        <f t="shared" si="3"/>
        <v>0.78947368421052633</v>
      </c>
      <c r="K29" s="108">
        <v>14</v>
      </c>
      <c r="L29" s="117">
        <f t="shared" si="4"/>
        <v>0.77777777777777779</v>
      </c>
      <c r="M29" s="131">
        <f t="shared" si="5"/>
        <v>0.75895800106326428</v>
      </c>
    </row>
    <row r="30" spans="1:13" ht="24.95" customHeight="1">
      <c r="A30" s="3">
        <v>25</v>
      </c>
      <c r="B30" s="30" t="s">
        <v>498</v>
      </c>
      <c r="C30" s="108">
        <v>12</v>
      </c>
      <c r="D30" s="117">
        <f t="shared" si="0"/>
        <v>0.54545454545454541</v>
      </c>
      <c r="E30" s="108">
        <v>10</v>
      </c>
      <c r="F30" s="117">
        <f t="shared" si="1"/>
        <v>0.55555555555555558</v>
      </c>
      <c r="G30" s="108">
        <v>10</v>
      </c>
      <c r="H30" s="117">
        <f t="shared" si="2"/>
        <v>0.52631578947368418</v>
      </c>
      <c r="I30" s="108">
        <v>10</v>
      </c>
      <c r="J30" s="117">
        <f t="shared" si="3"/>
        <v>0.52631578947368418</v>
      </c>
      <c r="K30" s="108">
        <v>10</v>
      </c>
      <c r="L30" s="117">
        <f t="shared" si="4"/>
        <v>0.55555555555555558</v>
      </c>
      <c r="M30" s="131">
        <f t="shared" si="5"/>
        <v>0.5418394471026049</v>
      </c>
    </row>
    <row r="31" spans="1:13" ht="24.95" customHeight="1">
      <c r="A31" s="3">
        <v>26</v>
      </c>
      <c r="B31" s="30" t="s">
        <v>506</v>
      </c>
      <c r="C31" s="108">
        <v>12</v>
      </c>
      <c r="D31" s="117">
        <f t="shared" si="0"/>
        <v>0.54545454545454541</v>
      </c>
      <c r="E31" s="108">
        <v>10</v>
      </c>
      <c r="F31" s="117">
        <f t="shared" si="1"/>
        <v>0.55555555555555558</v>
      </c>
      <c r="G31" s="108">
        <v>9</v>
      </c>
      <c r="H31" s="117">
        <f t="shared" si="2"/>
        <v>0.47368421052631576</v>
      </c>
      <c r="I31" s="108">
        <v>10</v>
      </c>
      <c r="J31" s="117">
        <f t="shared" si="3"/>
        <v>0.52631578947368418</v>
      </c>
      <c r="K31" s="108">
        <v>10</v>
      </c>
      <c r="L31" s="117">
        <f t="shared" si="4"/>
        <v>0.55555555555555558</v>
      </c>
      <c r="M31" s="131">
        <f t="shared" si="5"/>
        <v>0.53131313131313129</v>
      </c>
    </row>
    <row r="32" spans="1:13" ht="24.95" customHeight="1">
      <c r="A32" s="3">
        <v>27</v>
      </c>
      <c r="B32" s="30" t="s">
        <v>505</v>
      </c>
      <c r="C32" s="108">
        <v>13</v>
      </c>
      <c r="D32" s="117">
        <f t="shared" si="0"/>
        <v>0.59090909090909094</v>
      </c>
      <c r="E32" s="108">
        <v>10</v>
      </c>
      <c r="F32" s="117">
        <f t="shared" si="1"/>
        <v>0.55555555555555558</v>
      </c>
      <c r="G32" s="108">
        <v>10</v>
      </c>
      <c r="H32" s="117">
        <f t="shared" si="2"/>
        <v>0.52631578947368418</v>
      </c>
      <c r="I32" s="108">
        <v>12</v>
      </c>
      <c r="J32" s="117">
        <f t="shared" si="3"/>
        <v>0.63157894736842102</v>
      </c>
      <c r="K32" s="108">
        <v>10</v>
      </c>
      <c r="L32" s="117">
        <f t="shared" si="4"/>
        <v>0.55555555555555558</v>
      </c>
      <c r="M32" s="131">
        <f t="shared" si="5"/>
        <v>0.57198298777246137</v>
      </c>
    </row>
    <row r="33" spans="1:13" ht="24.95" customHeight="1">
      <c r="A33" s="3">
        <v>28</v>
      </c>
      <c r="B33" s="30" t="s">
        <v>512</v>
      </c>
      <c r="C33" s="108">
        <v>14</v>
      </c>
      <c r="D33" s="117">
        <f t="shared" si="0"/>
        <v>0.63636363636363635</v>
      </c>
      <c r="E33" s="108">
        <v>10</v>
      </c>
      <c r="F33" s="117">
        <f t="shared" si="1"/>
        <v>0.55555555555555558</v>
      </c>
      <c r="G33" s="108">
        <v>10</v>
      </c>
      <c r="H33" s="117">
        <f t="shared" si="2"/>
        <v>0.52631578947368418</v>
      </c>
      <c r="I33" s="108">
        <v>12</v>
      </c>
      <c r="J33" s="117">
        <f t="shared" si="3"/>
        <v>0.63157894736842102</v>
      </c>
      <c r="K33" s="108">
        <v>10</v>
      </c>
      <c r="L33" s="117">
        <f t="shared" si="4"/>
        <v>0.55555555555555558</v>
      </c>
      <c r="M33" s="131">
        <f t="shared" si="5"/>
        <v>0.58107389686337052</v>
      </c>
    </row>
    <row r="34" spans="1:13" ht="24.95" customHeight="1">
      <c r="A34" s="3">
        <v>29</v>
      </c>
      <c r="B34" s="30" t="s">
        <v>569</v>
      </c>
      <c r="C34" s="108">
        <v>8</v>
      </c>
      <c r="D34" s="117">
        <f t="shared" si="0"/>
        <v>0.36363636363636365</v>
      </c>
      <c r="E34" s="108">
        <v>8</v>
      </c>
      <c r="F34" s="117">
        <f t="shared" si="1"/>
        <v>0.44444444444444442</v>
      </c>
      <c r="G34" s="108">
        <v>5</v>
      </c>
      <c r="H34" s="117">
        <f t="shared" si="2"/>
        <v>0.26315789473684209</v>
      </c>
      <c r="I34" s="108">
        <v>6</v>
      </c>
      <c r="J34" s="117">
        <f t="shared" si="3"/>
        <v>0.31578947368421051</v>
      </c>
      <c r="K34" s="108">
        <v>8</v>
      </c>
      <c r="L34" s="117">
        <f t="shared" si="4"/>
        <v>0.44444444444444442</v>
      </c>
      <c r="M34" s="131">
        <f t="shared" si="5"/>
        <v>0.36629452418926101</v>
      </c>
    </row>
    <row r="35" spans="1:13" ht="24.95" customHeight="1">
      <c r="A35" s="3">
        <v>30</v>
      </c>
      <c r="B35" s="45" t="s">
        <v>741</v>
      </c>
      <c r="C35" s="108">
        <v>18</v>
      </c>
      <c r="D35" s="117">
        <f t="shared" si="0"/>
        <v>0.81818181818181823</v>
      </c>
      <c r="E35" s="108">
        <v>15</v>
      </c>
      <c r="F35" s="117">
        <f t="shared" si="1"/>
        <v>0.83333333333333337</v>
      </c>
      <c r="G35" s="108">
        <v>15</v>
      </c>
      <c r="H35" s="117">
        <f t="shared" si="2"/>
        <v>0.78947368421052633</v>
      </c>
      <c r="I35" s="108">
        <v>15</v>
      </c>
      <c r="J35" s="117">
        <f t="shared" si="3"/>
        <v>0.78947368421052633</v>
      </c>
      <c r="K35" s="108">
        <v>15</v>
      </c>
      <c r="L35" s="117">
        <f t="shared" si="4"/>
        <v>0.83333333333333337</v>
      </c>
      <c r="M35" s="131">
        <f t="shared" si="5"/>
        <v>0.81275917065390746</v>
      </c>
    </row>
    <row r="36" spans="1:13" s="35" customFormat="1" ht="24.95" customHeight="1">
      <c r="A36" s="3">
        <v>31</v>
      </c>
      <c r="B36" s="45" t="s">
        <v>991</v>
      </c>
      <c r="C36" s="3">
        <v>7</v>
      </c>
      <c r="D36" s="117">
        <f t="shared" si="0"/>
        <v>0.31818181818181818</v>
      </c>
      <c r="E36" s="3">
        <v>8</v>
      </c>
      <c r="F36" s="117">
        <f t="shared" si="1"/>
        <v>0.44444444444444442</v>
      </c>
      <c r="G36" s="3">
        <v>7</v>
      </c>
      <c r="H36" s="117">
        <f t="shared" si="2"/>
        <v>0.36842105263157893</v>
      </c>
      <c r="I36" s="3">
        <v>7</v>
      </c>
      <c r="J36" s="117">
        <f t="shared" si="3"/>
        <v>0.36842105263157893</v>
      </c>
      <c r="K36" s="3">
        <v>8</v>
      </c>
      <c r="L36" s="117">
        <f t="shared" si="4"/>
        <v>0.44444444444444442</v>
      </c>
      <c r="M36" s="131">
        <f t="shared" si="5"/>
        <v>0.38878256246677301</v>
      </c>
    </row>
    <row r="37" spans="1:13" s="35" customFormat="1" ht="24.95" customHeight="1">
      <c r="A37" s="3">
        <v>32</v>
      </c>
      <c r="B37" s="45" t="s">
        <v>992</v>
      </c>
      <c r="C37" s="3">
        <v>13</v>
      </c>
      <c r="D37" s="117">
        <f t="shared" si="0"/>
        <v>0.59090909090909094</v>
      </c>
      <c r="E37" s="3">
        <v>9</v>
      </c>
      <c r="F37" s="117">
        <f t="shared" si="1"/>
        <v>0.5</v>
      </c>
      <c r="G37" s="3">
        <v>13</v>
      </c>
      <c r="H37" s="117">
        <f t="shared" si="2"/>
        <v>0.68421052631578949</v>
      </c>
      <c r="I37" s="3">
        <v>9</v>
      </c>
      <c r="J37" s="117">
        <f t="shared" si="3"/>
        <v>0.47368421052631576</v>
      </c>
      <c r="K37" s="3">
        <v>9</v>
      </c>
      <c r="L37" s="117">
        <f t="shared" si="4"/>
        <v>0.5</v>
      </c>
      <c r="M37" s="131">
        <f t="shared" si="5"/>
        <v>0.54976076555023923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45" right="0.45" top="0.75" bottom="0.75" header="0.3" footer="0.3"/>
  <pageSetup paperSize="9" scale="6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9"/>
  <sheetViews>
    <sheetView topLeftCell="A49" workbookViewId="0">
      <selection activeCell="K12" sqref="K12"/>
    </sheetView>
  </sheetViews>
  <sheetFormatPr defaultRowHeight="24.95" customHeight="1"/>
  <cols>
    <col min="1" max="1" width="9.140625" style="9"/>
    <col min="2" max="2" width="35.140625" style="9" customWidth="1"/>
    <col min="3" max="3" width="10.140625" style="9" customWidth="1"/>
    <col min="4" max="4" width="9.140625" style="74"/>
    <col min="5" max="5" width="9.140625" style="9"/>
    <col min="6" max="6" width="9.140625" style="74"/>
    <col min="7" max="7" width="9.140625" style="19"/>
    <col min="8" max="8" width="9.140625" style="74"/>
    <col min="9" max="9" width="9.140625" style="9"/>
    <col min="10" max="10" width="9.140625" style="19"/>
    <col min="11" max="11" width="10.85546875" style="9" customWidth="1"/>
    <col min="12" max="12" width="10.85546875" style="74" customWidth="1"/>
    <col min="13" max="16384" width="9.140625" style="9"/>
  </cols>
  <sheetData>
    <row r="1" spans="1:13" s="27" customFormat="1" ht="24.95" customHeight="1">
      <c r="A1" s="193" t="s">
        <v>1000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3" s="27" customFormat="1" ht="24.95" customHeight="1">
      <c r="A2" s="88"/>
      <c r="B2" s="103" t="s">
        <v>401</v>
      </c>
      <c r="C2" s="191" t="s">
        <v>1033</v>
      </c>
      <c r="D2" s="191"/>
      <c r="E2" s="191" t="s">
        <v>1031</v>
      </c>
      <c r="F2" s="191"/>
      <c r="G2" s="189" t="s">
        <v>1034</v>
      </c>
      <c r="H2" s="190"/>
      <c r="I2" s="191" t="s">
        <v>1035</v>
      </c>
      <c r="J2" s="191"/>
      <c r="K2" s="189" t="s">
        <v>1028</v>
      </c>
      <c r="L2" s="190"/>
      <c r="M2" s="90"/>
    </row>
    <row r="3" spans="1:13" s="27" customFormat="1" ht="24.95" customHeight="1">
      <c r="A3" s="73"/>
      <c r="B3" s="80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" t="s">
        <v>1052</v>
      </c>
      <c r="L3" s="76" t="s">
        <v>1015</v>
      </c>
      <c r="M3" s="76" t="s">
        <v>1052</v>
      </c>
    </row>
    <row r="4" spans="1:13" s="27" customFormat="1" ht="19.5" customHeight="1">
      <c r="A4" s="47"/>
      <c r="B4" s="104" t="s">
        <v>1016</v>
      </c>
      <c r="C4" s="77">
        <v>22</v>
      </c>
      <c r="D4" s="123"/>
      <c r="E4" s="77">
        <v>19</v>
      </c>
      <c r="F4" s="123"/>
      <c r="G4" s="77">
        <v>20</v>
      </c>
      <c r="H4" s="123"/>
      <c r="I4" s="78">
        <v>19</v>
      </c>
      <c r="J4" s="116"/>
      <c r="K4" s="78">
        <v>19</v>
      </c>
      <c r="L4" s="119"/>
      <c r="M4" s="79" t="s">
        <v>1017</v>
      </c>
    </row>
    <row r="5" spans="1:13" s="18" customFormat="1" ht="15.75">
      <c r="A5" s="91" t="s">
        <v>468</v>
      </c>
      <c r="B5" s="80" t="s">
        <v>474</v>
      </c>
      <c r="C5" s="81"/>
      <c r="D5" s="116"/>
      <c r="E5" s="3"/>
      <c r="F5" s="116"/>
      <c r="G5" s="3"/>
      <c r="H5" s="116"/>
      <c r="I5" s="3"/>
      <c r="J5" s="3"/>
      <c r="K5" s="3"/>
      <c r="L5" s="116"/>
      <c r="M5" s="4"/>
    </row>
    <row r="6" spans="1:13" s="27" customFormat="1" ht="30" customHeight="1">
      <c r="A6" s="29">
        <v>1</v>
      </c>
      <c r="B6" s="46" t="s">
        <v>1008</v>
      </c>
      <c r="C6" s="109">
        <v>12</v>
      </c>
      <c r="D6" s="114">
        <f>C6/22</f>
        <v>0.54545454545454541</v>
      </c>
      <c r="E6" s="109">
        <v>16</v>
      </c>
      <c r="F6" s="114">
        <f>E6/19</f>
        <v>0.84210526315789469</v>
      </c>
      <c r="G6" s="109">
        <v>11</v>
      </c>
      <c r="H6" s="114">
        <f>G6/20</f>
        <v>0.55000000000000004</v>
      </c>
      <c r="I6" s="109">
        <v>12</v>
      </c>
      <c r="J6" s="114">
        <f>I6/19</f>
        <v>0.63157894736842102</v>
      </c>
      <c r="K6" s="109">
        <v>12</v>
      </c>
      <c r="L6" s="114">
        <f>K6/19</f>
        <v>0.63157894736842102</v>
      </c>
      <c r="M6" s="129">
        <f>(D6+F6+H6+J6+L6)/5</f>
        <v>0.64014354066985635</v>
      </c>
    </row>
    <row r="7" spans="1:13" s="27" customFormat="1" ht="30" customHeight="1">
      <c r="A7" s="29">
        <v>2</v>
      </c>
      <c r="B7" s="46" t="s">
        <v>565</v>
      </c>
      <c r="C7" s="109">
        <v>11</v>
      </c>
      <c r="D7" s="114">
        <f t="shared" ref="D7:D56" si="0">C7/22</f>
        <v>0.5</v>
      </c>
      <c r="E7" s="109">
        <v>15</v>
      </c>
      <c r="F7" s="114">
        <f t="shared" ref="F7:F56" si="1">E7/19</f>
        <v>0.78947368421052633</v>
      </c>
      <c r="G7" s="109">
        <v>12</v>
      </c>
      <c r="H7" s="114">
        <f t="shared" ref="H7:H56" si="2">G7/20</f>
        <v>0.6</v>
      </c>
      <c r="I7" s="109">
        <v>11</v>
      </c>
      <c r="J7" s="114">
        <f t="shared" ref="J7:J56" si="3">I7/19</f>
        <v>0.57894736842105265</v>
      </c>
      <c r="K7" s="109">
        <v>11</v>
      </c>
      <c r="L7" s="114">
        <f t="shared" ref="L7:L56" si="4">K7/19</f>
        <v>0.57894736842105265</v>
      </c>
      <c r="M7" s="129">
        <f t="shared" ref="M7:M56" si="5">(D7+F7+H7+J7+L7)/5</f>
        <v>0.60947368421052628</v>
      </c>
    </row>
    <row r="8" spans="1:13" s="27" customFormat="1" ht="30" customHeight="1">
      <c r="A8" s="29">
        <v>3</v>
      </c>
      <c r="B8" s="46" t="s">
        <v>561</v>
      </c>
      <c r="C8" s="109">
        <v>22</v>
      </c>
      <c r="D8" s="114">
        <f t="shared" si="0"/>
        <v>1</v>
      </c>
      <c r="E8" s="109">
        <v>17</v>
      </c>
      <c r="F8" s="114">
        <f t="shared" si="1"/>
        <v>0.89473684210526316</v>
      </c>
      <c r="G8" s="109">
        <v>18</v>
      </c>
      <c r="H8" s="114">
        <f t="shared" si="2"/>
        <v>0.9</v>
      </c>
      <c r="I8" s="109">
        <v>19</v>
      </c>
      <c r="J8" s="114">
        <f t="shared" si="3"/>
        <v>1</v>
      </c>
      <c r="K8" s="109">
        <v>19</v>
      </c>
      <c r="L8" s="114">
        <f t="shared" si="4"/>
        <v>1</v>
      </c>
      <c r="M8" s="129">
        <f t="shared" si="5"/>
        <v>0.95894736842105266</v>
      </c>
    </row>
    <row r="9" spans="1:13" s="27" customFormat="1" ht="30" customHeight="1">
      <c r="A9" s="29">
        <v>4</v>
      </c>
      <c r="B9" s="46" t="s">
        <v>555</v>
      </c>
      <c r="C9" s="109">
        <v>22</v>
      </c>
      <c r="D9" s="114">
        <f t="shared" si="0"/>
        <v>1</v>
      </c>
      <c r="E9" s="109">
        <v>18</v>
      </c>
      <c r="F9" s="114">
        <f t="shared" si="1"/>
        <v>0.94736842105263153</v>
      </c>
      <c r="G9" s="109">
        <v>19</v>
      </c>
      <c r="H9" s="114">
        <f t="shared" si="2"/>
        <v>0.95</v>
      </c>
      <c r="I9" s="109">
        <v>19</v>
      </c>
      <c r="J9" s="114">
        <f t="shared" si="3"/>
        <v>1</v>
      </c>
      <c r="K9" s="109">
        <v>19</v>
      </c>
      <c r="L9" s="114">
        <f t="shared" si="4"/>
        <v>1</v>
      </c>
      <c r="M9" s="129">
        <f t="shared" si="5"/>
        <v>0.97947368421052627</v>
      </c>
    </row>
    <row r="10" spans="1:13" s="27" customFormat="1" ht="30" customHeight="1">
      <c r="A10" s="29">
        <v>5</v>
      </c>
      <c r="B10" s="46" t="s">
        <v>580</v>
      </c>
      <c r="C10" s="109">
        <v>3</v>
      </c>
      <c r="D10" s="114">
        <f t="shared" si="0"/>
        <v>0.13636363636363635</v>
      </c>
      <c r="E10" s="109">
        <v>4</v>
      </c>
      <c r="F10" s="114">
        <f t="shared" si="1"/>
        <v>0.21052631578947367</v>
      </c>
      <c r="G10" s="109">
        <v>3</v>
      </c>
      <c r="H10" s="114">
        <f t="shared" si="2"/>
        <v>0.15</v>
      </c>
      <c r="I10" s="109">
        <v>3</v>
      </c>
      <c r="J10" s="114">
        <f t="shared" si="3"/>
        <v>0.15789473684210525</v>
      </c>
      <c r="K10" s="109">
        <v>3</v>
      </c>
      <c r="L10" s="114">
        <f t="shared" si="4"/>
        <v>0.15789473684210525</v>
      </c>
      <c r="M10" s="129">
        <f t="shared" si="5"/>
        <v>0.16253588516746414</v>
      </c>
    </row>
    <row r="11" spans="1:13" s="27" customFormat="1" ht="30" customHeight="1">
      <c r="A11" s="29">
        <v>6</v>
      </c>
      <c r="B11" s="46" t="s">
        <v>537</v>
      </c>
      <c r="C11" s="109">
        <v>5</v>
      </c>
      <c r="D11" s="114">
        <f t="shared" si="0"/>
        <v>0.22727272727272727</v>
      </c>
      <c r="E11" s="109">
        <v>4</v>
      </c>
      <c r="F11" s="114">
        <f t="shared" si="1"/>
        <v>0.21052631578947367</v>
      </c>
      <c r="G11" s="109">
        <v>6</v>
      </c>
      <c r="H11" s="114">
        <f t="shared" si="2"/>
        <v>0.3</v>
      </c>
      <c r="I11" s="109">
        <v>5</v>
      </c>
      <c r="J11" s="114">
        <f t="shared" si="3"/>
        <v>0.26315789473684209</v>
      </c>
      <c r="K11" s="109">
        <v>5</v>
      </c>
      <c r="L11" s="114">
        <f t="shared" si="4"/>
        <v>0.26315789473684209</v>
      </c>
      <c r="M11" s="129">
        <f t="shared" si="5"/>
        <v>0.252822966507177</v>
      </c>
    </row>
    <row r="12" spans="1:13" s="27" customFormat="1" ht="30" customHeight="1">
      <c r="A12" s="29">
        <v>7</v>
      </c>
      <c r="B12" s="46" t="s">
        <v>521</v>
      </c>
      <c r="C12" s="109">
        <v>10</v>
      </c>
      <c r="D12" s="114">
        <f t="shared" si="0"/>
        <v>0.45454545454545453</v>
      </c>
      <c r="E12" s="109">
        <v>16</v>
      </c>
      <c r="F12" s="114">
        <f t="shared" si="1"/>
        <v>0.84210526315789469</v>
      </c>
      <c r="G12" s="109">
        <v>12</v>
      </c>
      <c r="H12" s="114">
        <f t="shared" si="2"/>
        <v>0.6</v>
      </c>
      <c r="I12" s="109">
        <v>10</v>
      </c>
      <c r="J12" s="114">
        <f t="shared" si="3"/>
        <v>0.52631578947368418</v>
      </c>
      <c r="K12" s="109">
        <v>10</v>
      </c>
      <c r="L12" s="114">
        <f t="shared" si="4"/>
        <v>0.52631578947368418</v>
      </c>
      <c r="M12" s="129">
        <f t="shared" si="5"/>
        <v>0.58985645933014352</v>
      </c>
    </row>
    <row r="13" spans="1:13" s="27" customFormat="1" ht="30" customHeight="1">
      <c r="A13" s="29">
        <v>8</v>
      </c>
      <c r="B13" s="46" t="s">
        <v>574</v>
      </c>
      <c r="C13" s="109">
        <v>16</v>
      </c>
      <c r="D13" s="114">
        <f t="shared" si="0"/>
        <v>0.72727272727272729</v>
      </c>
      <c r="E13" s="109">
        <v>17</v>
      </c>
      <c r="F13" s="114">
        <f t="shared" si="1"/>
        <v>0.89473684210526316</v>
      </c>
      <c r="G13" s="109">
        <v>15</v>
      </c>
      <c r="H13" s="114">
        <f t="shared" si="2"/>
        <v>0.75</v>
      </c>
      <c r="I13" s="109">
        <v>13</v>
      </c>
      <c r="J13" s="114">
        <f t="shared" si="3"/>
        <v>0.68421052631578949</v>
      </c>
      <c r="K13" s="109">
        <v>13</v>
      </c>
      <c r="L13" s="114">
        <f t="shared" si="4"/>
        <v>0.68421052631578949</v>
      </c>
      <c r="M13" s="129">
        <f t="shared" si="5"/>
        <v>0.7480861244019138</v>
      </c>
    </row>
    <row r="14" spans="1:13" s="27" customFormat="1" ht="30" customHeight="1">
      <c r="A14" s="29">
        <v>9</v>
      </c>
      <c r="B14" s="46" t="s">
        <v>578</v>
      </c>
      <c r="C14" s="109">
        <v>0</v>
      </c>
      <c r="D14" s="114">
        <f t="shared" si="0"/>
        <v>0</v>
      </c>
      <c r="E14" s="109">
        <v>0</v>
      </c>
      <c r="F14" s="114">
        <f t="shared" si="1"/>
        <v>0</v>
      </c>
      <c r="G14" s="109">
        <v>1</v>
      </c>
      <c r="H14" s="114">
        <f t="shared" si="2"/>
        <v>0.05</v>
      </c>
      <c r="I14" s="109">
        <v>0</v>
      </c>
      <c r="J14" s="114">
        <f t="shared" si="3"/>
        <v>0</v>
      </c>
      <c r="K14" s="109">
        <v>0</v>
      </c>
      <c r="L14" s="114">
        <f t="shared" si="4"/>
        <v>0</v>
      </c>
      <c r="M14" s="129">
        <f t="shared" si="5"/>
        <v>0.01</v>
      </c>
    </row>
    <row r="15" spans="1:13" s="27" customFormat="1" ht="30" customHeight="1">
      <c r="A15" s="29">
        <v>10</v>
      </c>
      <c r="B15" s="46" t="s">
        <v>913</v>
      </c>
      <c r="C15" s="109">
        <v>18</v>
      </c>
      <c r="D15" s="114">
        <f t="shared" si="0"/>
        <v>0.81818181818181823</v>
      </c>
      <c r="E15" s="109">
        <v>17</v>
      </c>
      <c r="F15" s="114">
        <f t="shared" si="1"/>
        <v>0.89473684210526316</v>
      </c>
      <c r="G15" s="109">
        <v>17</v>
      </c>
      <c r="H15" s="114">
        <f t="shared" si="2"/>
        <v>0.85</v>
      </c>
      <c r="I15" s="109">
        <v>15</v>
      </c>
      <c r="J15" s="114">
        <f t="shared" si="3"/>
        <v>0.78947368421052633</v>
      </c>
      <c r="K15" s="109">
        <v>15</v>
      </c>
      <c r="L15" s="114">
        <f t="shared" si="4"/>
        <v>0.78947368421052633</v>
      </c>
      <c r="M15" s="129">
        <f t="shared" si="5"/>
        <v>0.82837320574162676</v>
      </c>
    </row>
    <row r="16" spans="1:13" s="27" customFormat="1" ht="30" customHeight="1">
      <c r="A16" s="29">
        <v>11</v>
      </c>
      <c r="B16" s="46" t="s">
        <v>543</v>
      </c>
      <c r="C16" s="109">
        <v>15</v>
      </c>
      <c r="D16" s="114">
        <f t="shared" si="0"/>
        <v>0.68181818181818177</v>
      </c>
      <c r="E16" s="109">
        <v>16</v>
      </c>
      <c r="F16" s="114">
        <f t="shared" si="1"/>
        <v>0.84210526315789469</v>
      </c>
      <c r="G16" s="109">
        <v>15</v>
      </c>
      <c r="H16" s="114">
        <f t="shared" si="2"/>
        <v>0.75</v>
      </c>
      <c r="I16" s="109">
        <v>13</v>
      </c>
      <c r="J16" s="114">
        <f t="shared" si="3"/>
        <v>0.68421052631578949</v>
      </c>
      <c r="K16" s="109">
        <v>13</v>
      </c>
      <c r="L16" s="114">
        <f t="shared" si="4"/>
        <v>0.68421052631578949</v>
      </c>
      <c r="M16" s="129">
        <f t="shared" si="5"/>
        <v>0.72846889952153104</v>
      </c>
    </row>
    <row r="17" spans="1:13" s="27" customFormat="1" ht="30" customHeight="1">
      <c r="A17" s="29">
        <v>12</v>
      </c>
      <c r="B17" s="46" t="s">
        <v>527</v>
      </c>
      <c r="C17" s="109">
        <v>17</v>
      </c>
      <c r="D17" s="114">
        <f t="shared" si="0"/>
        <v>0.77272727272727271</v>
      </c>
      <c r="E17" s="109">
        <v>16</v>
      </c>
      <c r="F17" s="114">
        <f t="shared" si="1"/>
        <v>0.84210526315789469</v>
      </c>
      <c r="G17" s="109">
        <v>16</v>
      </c>
      <c r="H17" s="114">
        <f t="shared" si="2"/>
        <v>0.8</v>
      </c>
      <c r="I17" s="109">
        <v>16</v>
      </c>
      <c r="J17" s="114">
        <f t="shared" si="3"/>
        <v>0.84210526315789469</v>
      </c>
      <c r="K17" s="109">
        <v>16</v>
      </c>
      <c r="L17" s="114">
        <f t="shared" si="4"/>
        <v>0.84210526315789469</v>
      </c>
      <c r="M17" s="129">
        <f t="shared" si="5"/>
        <v>0.81980861244019143</v>
      </c>
    </row>
    <row r="18" spans="1:13" s="27" customFormat="1" ht="30" customHeight="1">
      <c r="A18" s="29">
        <v>13</v>
      </c>
      <c r="B18" s="46" t="s">
        <v>516</v>
      </c>
      <c r="C18" s="109">
        <v>11</v>
      </c>
      <c r="D18" s="114">
        <f t="shared" si="0"/>
        <v>0.5</v>
      </c>
      <c r="E18" s="109">
        <v>10</v>
      </c>
      <c r="F18" s="114">
        <f t="shared" si="1"/>
        <v>0.52631578947368418</v>
      </c>
      <c r="G18" s="109">
        <v>7</v>
      </c>
      <c r="H18" s="114">
        <f t="shared" si="2"/>
        <v>0.35</v>
      </c>
      <c r="I18" s="109">
        <v>11</v>
      </c>
      <c r="J18" s="114">
        <f t="shared" si="3"/>
        <v>0.57894736842105265</v>
      </c>
      <c r="K18" s="109">
        <v>11</v>
      </c>
      <c r="L18" s="114">
        <f t="shared" si="4"/>
        <v>0.57894736842105265</v>
      </c>
      <c r="M18" s="129">
        <f t="shared" si="5"/>
        <v>0.50684210526315787</v>
      </c>
    </row>
    <row r="19" spans="1:13" s="27" customFormat="1" ht="30" customHeight="1">
      <c r="A19" s="29">
        <v>14</v>
      </c>
      <c r="B19" s="46" t="s">
        <v>148</v>
      </c>
      <c r="C19" s="109">
        <v>15</v>
      </c>
      <c r="D19" s="114">
        <f t="shared" si="0"/>
        <v>0.68181818181818177</v>
      </c>
      <c r="E19" s="109">
        <v>7</v>
      </c>
      <c r="F19" s="114">
        <f t="shared" si="1"/>
        <v>0.36842105263157893</v>
      </c>
      <c r="G19" s="109">
        <v>7</v>
      </c>
      <c r="H19" s="114">
        <f t="shared" si="2"/>
        <v>0.35</v>
      </c>
      <c r="I19" s="109">
        <v>12</v>
      </c>
      <c r="J19" s="114">
        <f t="shared" si="3"/>
        <v>0.63157894736842102</v>
      </c>
      <c r="K19" s="109">
        <v>12</v>
      </c>
      <c r="L19" s="114">
        <f t="shared" si="4"/>
        <v>0.63157894736842102</v>
      </c>
      <c r="M19" s="129">
        <f t="shared" si="5"/>
        <v>0.53267942583732053</v>
      </c>
    </row>
    <row r="20" spans="1:13" s="27" customFormat="1" ht="30" customHeight="1">
      <c r="A20" s="29">
        <v>15</v>
      </c>
      <c r="B20" s="46" t="s">
        <v>523</v>
      </c>
      <c r="C20" s="109">
        <v>12</v>
      </c>
      <c r="D20" s="114">
        <f t="shared" si="0"/>
        <v>0.54545454545454541</v>
      </c>
      <c r="E20" s="109">
        <v>17</v>
      </c>
      <c r="F20" s="114">
        <f t="shared" si="1"/>
        <v>0.89473684210526316</v>
      </c>
      <c r="G20" s="109">
        <v>13</v>
      </c>
      <c r="H20" s="114">
        <f t="shared" si="2"/>
        <v>0.65</v>
      </c>
      <c r="I20" s="109">
        <v>11</v>
      </c>
      <c r="J20" s="114">
        <f t="shared" si="3"/>
        <v>0.57894736842105265</v>
      </c>
      <c r="K20" s="109">
        <v>11</v>
      </c>
      <c r="L20" s="114">
        <f t="shared" si="4"/>
        <v>0.57894736842105265</v>
      </c>
      <c r="M20" s="129">
        <f t="shared" si="5"/>
        <v>0.64961722488038276</v>
      </c>
    </row>
    <row r="21" spans="1:13" s="27" customFormat="1" ht="30" customHeight="1">
      <c r="A21" s="29">
        <v>16</v>
      </c>
      <c r="B21" s="46" t="s">
        <v>581</v>
      </c>
      <c r="C21" s="109">
        <v>18</v>
      </c>
      <c r="D21" s="114">
        <f t="shared" si="0"/>
        <v>0.81818181818181823</v>
      </c>
      <c r="E21" s="109">
        <v>17</v>
      </c>
      <c r="F21" s="114">
        <f t="shared" si="1"/>
        <v>0.89473684210526316</v>
      </c>
      <c r="G21" s="109">
        <v>17</v>
      </c>
      <c r="H21" s="114">
        <f t="shared" si="2"/>
        <v>0.85</v>
      </c>
      <c r="I21" s="109">
        <v>14</v>
      </c>
      <c r="J21" s="114">
        <f t="shared" si="3"/>
        <v>0.73684210526315785</v>
      </c>
      <c r="K21" s="109">
        <v>14</v>
      </c>
      <c r="L21" s="114">
        <f t="shared" si="4"/>
        <v>0.73684210526315785</v>
      </c>
      <c r="M21" s="129">
        <f t="shared" si="5"/>
        <v>0.80732057416267933</v>
      </c>
    </row>
    <row r="22" spans="1:13" s="27" customFormat="1" ht="30" customHeight="1">
      <c r="A22" s="29">
        <v>17</v>
      </c>
      <c r="B22" s="46" t="s">
        <v>559</v>
      </c>
      <c r="C22" s="109">
        <v>17</v>
      </c>
      <c r="D22" s="114">
        <f t="shared" si="0"/>
        <v>0.77272727272727271</v>
      </c>
      <c r="E22" s="109">
        <v>17</v>
      </c>
      <c r="F22" s="114">
        <f t="shared" si="1"/>
        <v>0.89473684210526316</v>
      </c>
      <c r="G22" s="109">
        <v>16</v>
      </c>
      <c r="H22" s="114">
        <f t="shared" si="2"/>
        <v>0.8</v>
      </c>
      <c r="I22" s="109">
        <v>15</v>
      </c>
      <c r="J22" s="114">
        <f t="shared" si="3"/>
        <v>0.78947368421052633</v>
      </c>
      <c r="K22" s="109">
        <v>15</v>
      </c>
      <c r="L22" s="114">
        <f t="shared" si="4"/>
        <v>0.78947368421052633</v>
      </c>
      <c r="M22" s="129">
        <f t="shared" si="5"/>
        <v>0.80928229665071783</v>
      </c>
    </row>
    <row r="23" spans="1:13" s="27" customFormat="1" ht="30" customHeight="1">
      <c r="A23" s="29">
        <v>18</v>
      </c>
      <c r="B23" s="46" t="s">
        <v>914</v>
      </c>
      <c r="C23" s="109">
        <v>14</v>
      </c>
      <c r="D23" s="114">
        <f t="shared" si="0"/>
        <v>0.63636363636363635</v>
      </c>
      <c r="E23" s="109">
        <v>11</v>
      </c>
      <c r="F23" s="114">
        <f t="shared" si="1"/>
        <v>0.57894736842105265</v>
      </c>
      <c r="G23" s="109">
        <v>13</v>
      </c>
      <c r="H23" s="114">
        <f t="shared" si="2"/>
        <v>0.65</v>
      </c>
      <c r="I23" s="109">
        <v>11</v>
      </c>
      <c r="J23" s="114">
        <f t="shared" si="3"/>
        <v>0.57894736842105265</v>
      </c>
      <c r="K23" s="109">
        <v>11</v>
      </c>
      <c r="L23" s="114">
        <f t="shared" si="4"/>
        <v>0.57894736842105265</v>
      </c>
      <c r="M23" s="129">
        <f t="shared" si="5"/>
        <v>0.60464114832535887</v>
      </c>
    </row>
    <row r="24" spans="1:13" s="27" customFormat="1" ht="30" customHeight="1">
      <c r="A24" s="29">
        <v>19</v>
      </c>
      <c r="B24" s="46" t="s">
        <v>525</v>
      </c>
      <c r="C24" s="109">
        <v>17</v>
      </c>
      <c r="D24" s="114">
        <f t="shared" si="0"/>
        <v>0.77272727272727271</v>
      </c>
      <c r="E24" s="109">
        <v>15</v>
      </c>
      <c r="F24" s="114">
        <f t="shared" si="1"/>
        <v>0.78947368421052633</v>
      </c>
      <c r="G24" s="109">
        <v>13</v>
      </c>
      <c r="H24" s="114">
        <f t="shared" si="2"/>
        <v>0.65</v>
      </c>
      <c r="I24" s="109">
        <v>13</v>
      </c>
      <c r="J24" s="114">
        <f t="shared" si="3"/>
        <v>0.68421052631578949</v>
      </c>
      <c r="K24" s="109">
        <v>13</v>
      </c>
      <c r="L24" s="114">
        <f t="shared" si="4"/>
        <v>0.68421052631578949</v>
      </c>
      <c r="M24" s="129">
        <f t="shared" si="5"/>
        <v>0.7161244019138755</v>
      </c>
    </row>
    <row r="25" spans="1:13" s="32" customFormat="1" ht="30" customHeight="1">
      <c r="A25" s="29">
        <v>20</v>
      </c>
      <c r="B25" s="46" t="s">
        <v>576</v>
      </c>
      <c r="C25" s="26">
        <v>14</v>
      </c>
      <c r="D25" s="114">
        <f t="shared" si="0"/>
        <v>0.63636363636363635</v>
      </c>
      <c r="E25" s="26">
        <v>15</v>
      </c>
      <c r="F25" s="114">
        <f t="shared" si="1"/>
        <v>0.78947368421052633</v>
      </c>
      <c r="G25" s="26">
        <v>12</v>
      </c>
      <c r="H25" s="114">
        <f t="shared" si="2"/>
        <v>0.6</v>
      </c>
      <c r="I25" s="26">
        <v>11</v>
      </c>
      <c r="J25" s="114">
        <f t="shared" si="3"/>
        <v>0.57894736842105265</v>
      </c>
      <c r="K25" s="26">
        <v>11</v>
      </c>
      <c r="L25" s="114">
        <f t="shared" si="4"/>
        <v>0.57894736842105265</v>
      </c>
      <c r="M25" s="129">
        <f t="shared" si="5"/>
        <v>0.63674641148325362</v>
      </c>
    </row>
    <row r="26" spans="1:13" s="32" customFormat="1" ht="30" customHeight="1">
      <c r="A26" s="29">
        <v>21</v>
      </c>
      <c r="B26" s="46" t="s">
        <v>915</v>
      </c>
      <c r="C26" s="26">
        <v>11</v>
      </c>
      <c r="D26" s="114">
        <f t="shared" si="0"/>
        <v>0.5</v>
      </c>
      <c r="E26" s="26">
        <v>14</v>
      </c>
      <c r="F26" s="114">
        <f t="shared" si="1"/>
        <v>0.73684210526315785</v>
      </c>
      <c r="G26" s="26">
        <v>12</v>
      </c>
      <c r="H26" s="114">
        <f t="shared" si="2"/>
        <v>0.6</v>
      </c>
      <c r="I26" s="26">
        <v>11</v>
      </c>
      <c r="J26" s="114">
        <f t="shared" si="3"/>
        <v>0.57894736842105265</v>
      </c>
      <c r="K26" s="26">
        <v>11</v>
      </c>
      <c r="L26" s="114">
        <f t="shared" si="4"/>
        <v>0.57894736842105265</v>
      </c>
      <c r="M26" s="129">
        <f t="shared" si="5"/>
        <v>0.59894736842105267</v>
      </c>
    </row>
    <row r="27" spans="1:13" s="27" customFormat="1" ht="30" customHeight="1">
      <c r="A27" s="29">
        <v>22</v>
      </c>
      <c r="B27" s="46" t="s">
        <v>530</v>
      </c>
      <c r="C27" s="109">
        <v>8</v>
      </c>
      <c r="D27" s="114">
        <f t="shared" si="0"/>
        <v>0.36363636363636365</v>
      </c>
      <c r="E27" s="109">
        <v>15</v>
      </c>
      <c r="F27" s="114">
        <f t="shared" si="1"/>
        <v>0.78947368421052633</v>
      </c>
      <c r="G27" s="109">
        <v>13</v>
      </c>
      <c r="H27" s="114">
        <f t="shared" si="2"/>
        <v>0.65</v>
      </c>
      <c r="I27" s="109">
        <v>8</v>
      </c>
      <c r="J27" s="114">
        <f t="shared" si="3"/>
        <v>0.42105263157894735</v>
      </c>
      <c r="K27" s="109">
        <v>8</v>
      </c>
      <c r="L27" s="114">
        <f t="shared" si="4"/>
        <v>0.42105263157894735</v>
      </c>
      <c r="M27" s="129">
        <f t="shared" si="5"/>
        <v>0.52904306220095687</v>
      </c>
    </row>
    <row r="28" spans="1:13" s="27" customFormat="1" ht="30" customHeight="1">
      <c r="A28" s="29">
        <v>23</v>
      </c>
      <c r="B28" s="46" t="s">
        <v>916</v>
      </c>
      <c r="C28" s="109">
        <v>2</v>
      </c>
      <c r="D28" s="114">
        <f t="shared" si="0"/>
        <v>9.0909090909090912E-2</v>
      </c>
      <c r="E28" s="109">
        <v>14</v>
      </c>
      <c r="F28" s="114">
        <f t="shared" si="1"/>
        <v>0.73684210526315785</v>
      </c>
      <c r="G28" s="109">
        <v>5</v>
      </c>
      <c r="H28" s="114">
        <f t="shared" si="2"/>
        <v>0.25</v>
      </c>
      <c r="I28" s="109">
        <v>2</v>
      </c>
      <c r="J28" s="114">
        <f t="shared" si="3"/>
        <v>0.10526315789473684</v>
      </c>
      <c r="K28" s="109">
        <v>2</v>
      </c>
      <c r="L28" s="114">
        <f t="shared" si="4"/>
        <v>0.10526315789473684</v>
      </c>
      <c r="M28" s="129">
        <f t="shared" si="5"/>
        <v>0.25765550239234447</v>
      </c>
    </row>
    <row r="29" spans="1:13" s="27" customFormat="1" ht="30" customHeight="1">
      <c r="A29" s="29">
        <v>24</v>
      </c>
      <c r="B29" s="46" t="s">
        <v>519</v>
      </c>
      <c r="C29" s="109">
        <v>16</v>
      </c>
      <c r="D29" s="114">
        <f t="shared" si="0"/>
        <v>0.72727272727272729</v>
      </c>
      <c r="E29" s="109">
        <v>16</v>
      </c>
      <c r="F29" s="114">
        <f t="shared" si="1"/>
        <v>0.84210526315789469</v>
      </c>
      <c r="G29" s="109">
        <v>15</v>
      </c>
      <c r="H29" s="114">
        <f t="shared" si="2"/>
        <v>0.75</v>
      </c>
      <c r="I29" s="109">
        <v>14</v>
      </c>
      <c r="J29" s="114">
        <f t="shared" si="3"/>
        <v>0.73684210526315785</v>
      </c>
      <c r="K29" s="109">
        <v>14</v>
      </c>
      <c r="L29" s="114">
        <f t="shared" si="4"/>
        <v>0.73684210526315785</v>
      </c>
      <c r="M29" s="129">
        <f t="shared" si="5"/>
        <v>0.75861244019138763</v>
      </c>
    </row>
    <row r="30" spans="1:13" s="27" customFormat="1" ht="30" customHeight="1">
      <c r="A30" s="29">
        <v>25</v>
      </c>
      <c r="B30" s="46" t="s">
        <v>529</v>
      </c>
      <c r="C30" s="109">
        <v>18</v>
      </c>
      <c r="D30" s="114">
        <f t="shared" si="0"/>
        <v>0.81818181818181823</v>
      </c>
      <c r="E30" s="109">
        <v>17</v>
      </c>
      <c r="F30" s="114">
        <f t="shared" si="1"/>
        <v>0.89473684210526316</v>
      </c>
      <c r="G30" s="109">
        <v>19</v>
      </c>
      <c r="H30" s="114">
        <f t="shared" si="2"/>
        <v>0.95</v>
      </c>
      <c r="I30" s="109">
        <v>15</v>
      </c>
      <c r="J30" s="114">
        <f t="shared" si="3"/>
        <v>0.78947368421052633</v>
      </c>
      <c r="K30" s="109">
        <v>15</v>
      </c>
      <c r="L30" s="114">
        <f t="shared" si="4"/>
        <v>0.78947368421052633</v>
      </c>
      <c r="M30" s="129">
        <f t="shared" si="5"/>
        <v>0.84837320574162689</v>
      </c>
    </row>
    <row r="31" spans="1:13" s="27" customFormat="1" ht="30" customHeight="1">
      <c r="A31" s="29">
        <v>26</v>
      </c>
      <c r="B31" s="46" t="s">
        <v>563</v>
      </c>
      <c r="C31" s="109">
        <v>16</v>
      </c>
      <c r="D31" s="114">
        <f t="shared" si="0"/>
        <v>0.72727272727272729</v>
      </c>
      <c r="E31" s="109">
        <v>17</v>
      </c>
      <c r="F31" s="114">
        <f t="shared" si="1"/>
        <v>0.89473684210526316</v>
      </c>
      <c r="G31" s="109">
        <v>18</v>
      </c>
      <c r="H31" s="114">
        <f t="shared" si="2"/>
        <v>0.9</v>
      </c>
      <c r="I31" s="109">
        <v>13</v>
      </c>
      <c r="J31" s="114">
        <f t="shared" si="3"/>
        <v>0.68421052631578949</v>
      </c>
      <c r="K31" s="109">
        <v>13</v>
      </c>
      <c r="L31" s="114">
        <f t="shared" si="4"/>
        <v>0.68421052631578949</v>
      </c>
      <c r="M31" s="129">
        <f t="shared" si="5"/>
        <v>0.77808612440191383</v>
      </c>
    </row>
    <row r="32" spans="1:13" s="27" customFormat="1" ht="30" customHeight="1">
      <c r="A32" s="29">
        <v>27</v>
      </c>
      <c r="B32" s="46" t="s">
        <v>552</v>
      </c>
      <c r="C32" s="109">
        <v>17</v>
      </c>
      <c r="D32" s="114">
        <f t="shared" si="0"/>
        <v>0.77272727272727271</v>
      </c>
      <c r="E32" s="109">
        <v>17</v>
      </c>
      <c r="F32" s="114">
        <f t="shared" si="1"/>
        <v>0.89473684210526316</v>
      </c>
      <c r="G32" s="109">
        <v>17</v>
      </c>
      <c r="H32" s="114">
        <f t="shared" si="2"/>
        <v>0.85</v>
      </c>
      <c r="I32" s="109">
        <v>15</v>
      </c>
      <c r="J32" s="114">
        <f t="shared" si="3"/>
        <v>0.78947368421052633</v>
      </c>
      <c r="K32" s="109">
        <v>15</v>
      </c>
      <c r="L32" s="114">
        <f t="shared" si="4"/>
        <v>0.78947368421052633</v>
      </c>
      <c r="M32" s="129">
        <f t="shared" si="5"/>
        <v>0.81928229665071783</v>
      </c>
    </row>
    <row r="33" spans="1:13" s="27" customFormat="1" ht="30" customHeight="1">
      <c r="A33" s="29">
        <v>28</v>
      </c>
      <c r="B33" s="46" t="s">
        <v>566</v>
      </c>
      <c r="C33" s="109">
        <v>13</v>
      </c>
      <c r="D33" s="114">
        <f t="shared" si="0"/>
        <v>0.59090909090909094</v>
      </c>
      <c r="E33" s="109">
        <v>17</v>
      </c>
      <c r="F33" s="114">
        <f t="shared" si="1"/>
        <v>0.89473684210526316</v>
      </c>
      <c r="G33" s="109">
        <v>16</v>
      </c>
      <c r="H33" s="114">
        <f t="shared" si="2"/>
        <v>0.8</v>
      </c>
      <c r="I33" s="109">
        <v>11</v>
      </c>
      <c r="J33" s="114">
        <f t="shared" si="3"/>
        <v>0.57894736842105265</v>
      </c>
      <c r="K33" s="109">
        <v>11</v>
      </c>
      <c r="L33" s="114">
        <f t="shared" si="4"/>
        <v>0.57894736842105265</v>
      </c>
      <c r="M33" s="129">
        <f t="shared" si="5"/>
        <v>0.68870813397129194</v>
      </c>
    </row>
    <row r="34" spans="1:13" s="27" customFormat="1" ht="30" customHeight="1">
      <c r="A34" s="29">
        <v>29</v>
      </c>
      <c r="B34" s="46" t="s">
        <v>532</v>
      </c>
      <c r="C34" s="109">
        <v>17</v>
      </c>
      <c r="D34" s="114">
        <f t="shared" si="0"/>
        <v>0.77272727272727271</v>
      </c>
      <c r="E34" s="109">
        <v>16</v>
      </c>
      <c r="F34" s="114">
        <f t="shared" si="1"/>
        <v>0.84210526315789469</v>
      </c>
      <c r="G34" s="109">
        <v>17</v>
      </c>
      <c r="H34" s="114">
        <f t="shared" si="2"/>
        <v>0.85</v>
      </c>
      <c r="I34" s="109">
        <v>15</v>
      </c>
      <c r="J34" s="114">
        <f t="shared" si="3"/>
        <v>0.78947368421052633</v>
      </c>
      <c r="K34" s="109">
        <v>15</v>
      </c>
      <c r="L34" s="114">
        <f t="shared" si="4"/>
        <v>0.78947368421052633</v>
      </c>
      <c r="M34" s="129">
        <f t="shared" si="5"/>
        <v>0.80875598086124401</v>
      </c>
    </row>
    <row r="35" spans="1:13" s="27" customFormat="1" ht="30" customHeight="1">
      <c r="A35" s="29">
        <v>30</v>
      </c>
      <c r="B35" s="46" t="s">
        <v>545</v>
      </c>
      <c r="C35" s="109">
        <v>18</v>
      </c>
      <c r="D35" s="114">
        <f t="shared" si="0"/>
        <v>0.81818181818181823</v>
      </c>
      <c r="E35" s="109">
        <v>16</v>
      </c>
      <c r="F35" s="114">
        <f t="shared" si="1"/>
        <v>0.84210526315789469</v>
      </c>
      <c r="G35" s="109">
        <v>19</v>
      </c>
      <c r="H35" s="114">
        <f t="shared" si="2"/>
        <v>0.95</v>
      </c>
      <c r="I35" s="109">
        <v>16</v>
      </c>
      <c r="J35" s="114">
        <f t="shared" si="3"/>
        <v>0.84210526315789469</v>
      </c>
      <c r="K35" s="109">
        <v>16</v>
      </c>
      <c r="L35" s="114">
        <f t="shared" si="4"/>
        <v>0.84210526315789469</v>
      </c>
      <c r="M35" s="129">
        <f t="shared" si="5"/>
        <v>0.8588995215311005</v>
      </c>
    </row>
    <row r="36" spans="1:13" s="27" customFormat="1" ht="30" customHeight="1">
      <c r="A36" s="29">
        <v>31</v>
      </c>
      <c r="B36" s="46" t="s">
        <v>917</v>
      </c>
      <c r="C36" s="109">
        <v>7</v>
      </c>
      <c r="D36" s="114">
        <f t="shared" si="0"/>
        <v>0.31818181818181818</v>
      </c>
      <c r="E36" s="109">
        <v>11</v>
      </c>
      <c r="F36" s="114">
        <f t="shared" si="1"/>
        <v>0.57894736842105265</v>
      </c>
      <c r="G36" s="109">
        <v>10</v>
      </c>
      <c r="H36" s="114">
        <f t="shared" si="2"/>
        <v>0.5</v>
      </c>
      <c r="I36" s="109">
        <v>7</v>
      </c>
      <c r="J36" s="114">
        <f t="shared" si="3"/>
        <v>0.36842105263157893</v>
      </c>
      <c r="K36" s="109">
        <v>7</v>
      </c>
      <c r="L36" s="114">
        <f t="shared" si="4"/>
        <v>0.36842105263157893</v>
      </c>
      <c r="M36" s="129">
        <f t="shared" si="5"/>
        <v>0.42679425837320573</v>
      </c>
    </row>
    <row r="37" spans="1:13" s="27" customFormat="1" ht="30" customHeight="1">
      <c r="A37" s="29">
        <v>32</v>
      </c>
      <c r="B37" s="46" t="s">
        <v>546</v>
      </c>
      <c r="C37" s="109">
        <v>9</v>
      </c>
      <c r="D37" s="114">
        <f t="shared" si="0"/>
        <v>0.40909090909090912</v>
      </c>
      <c r="E37" s="109">
        <v>11</v>
      </c>
      <c r="F37" s="114">
        <f t="shared" si="1"/>
        <v>0.57894736842105265</v>
      </c>
      <c r="G37" s="109">
        <v>9</v>
      </c>
      <c r="H37" s="114">
        <f t="shared" si="2"/>
        <v>0.45</v>
      </c>
      <c r="I37" s="109">
        <v>9</v>
      </c>
      <c r="J37" s="114">
        <f t="shared" si="3"/>
        <v>0.47368421052631576</v>
      </c>
      <c r="K37" s="109">
        <v>9</v>
      </c>
      <c r="L37" s="114">
        <f t="shared" si="4"/>
        <v>0.47368421052631576</v>
      </c>
      <c r="M37" s="129">
        <f t="shared" si="5"/>
        <v>0.47708133971291866</v>
      </c>
    </row>
    <row r="38" spans="1:13" s="27" customFormat="1" ht="30" customHeight="1">
      <c r="A38" s="29">
        <v>33</v>
      </c>
      <c r="B38" s="46" t="s">
        <v>918</v>
      </c>
      <c r="C38" s="109">
        <v>12</v>
      </c>
      <c r="D38" s="114">
        <f t="shared" si="0"/>
        <v>0.54545454545454541</v>
      </c>
      <c r="E38" s="109">
        <v>15</v>
      </c>
      <c r="F38" s="114">
        <f t="shared" si="1"/>
        <v>0.78947368421052633</v>
      </c>
      <c r="G38" s="109">
        <v>17</v>
      </c>
      <c r="H38" s="114">
        <f t="shared" si="2"/>
        <v>0.85</v>
      </c>
      <c r="I38" s="109">
        <v>12</v>
      </c>
      <c r="J38" s="114">
        <f t="shared" si="3"/>
        <v>0.63157894736842102</v>
      </c>
      <c r="K38" s="109">
        <v>12</v>
      </c>
      <c r="L38" s="114">
        <f t="shared" si="4"/>
        <v>0.63157894736842102</v>
      </c>
      <c r="M38" s="129">
        <f t="shared" si="5"/>
        <v>0.68961722488038268</v>
      </c>
    </row>
    <row r="39" spans="1:13" s="27" customFormat="1" ht="30" customHeight="1">
      <c r="A39" s="29">
        <v>34</v>
      </c>
      <c r="B39" s="46" t="s">
        <v>919</v>
      </c>
      <c r="C39" s="109">
        <v>6</v>
      </c>
      <c r="D39" s="114">
        <f t="shared" si="0"/>
        <v>0.27272727272727271</v>
      </c>
      <c r="E39" s="109">
        <v>10</v>
      </c>
      <c r="F39" s="114">
        <f t="shared" si="1"/>
        <v>0.52631578947368418</v>
      </c>
      <c r="G39" s="109">
        <v>8</v>
      </c>
      <c r="H39" s="114">
        <f t="shared" si="2"/>
        <v>0.4</v>
      </c>
      <c r="I39" s="109">
        <v>6</v>
      </c>
      <c r="J39" s="114">
        <f t="shared" si="3"/>
        <v>0.31578947368421051</v>
      </c>
      <c r="K39" s="109">
        <v>6</v>
      </c>
      <c r="L39" s="114">
        <f t="shared" si="4"/>
        <v>0.31578947368421051</v>
      </c>
      <c r="M39" s="129">
        <f t="shared" si="5"/>
        <v>0.36612440191387563</v>
      </c>
    </row>
    <row r="40" spans="1:13" s="27" customFormat="1" ht="30" customHeight="1">
      <c r="A40" s="29">
        <v>35</v>
      </c>
      <c r="B40" s="46" t="s">
        <v>920</v>
      </c>
      <c r="C40" s="109">
        <v>9</v>
      </c>
      <c r="D40" s="114">
        <f t="shared" si="0"/>
        <v>0.40909090909090912</v>
      </c>
      <c r="E40" s="109">
        <v>11</v>
      </c>
      <c r="F40" s="114">
        <f t="shared" si="1"/>
        <v>0.57894736842105265</v>
      </c>
      <c r="G40" s="109">
        <v>9</v>
      </c>
      <c r="H40" s="114">
        <f t="shared" si="2"/>
        <v>0.45</v>
      </c>
      <c r="I40" s="109">
        <v>9</v>
      </c>
      <c r="J40" s="114">
        <f t="shared" si="3"/>
        <v>0.47368421052631576</v>
      </c>
      <c r="K40" s="109">
        <v>9</v>
      </c>
      <c r="L40" s="114">
        <f t="shared" si="4"/>
        <v>0.47368421052631576</v>
      </c>
      <c r="M40" s="129">
        <f t="shared" si="5"/>
        <v>0.47708133971291866</v>
      </c>
    </row>
    <row r="41" spans="1:13" s="27" customFormat="1" ht="30" customHeight="1">
      <c r="A41" s="29">
        <v>36</v>
      </c>
      <c r="B41" s="46" t="s">
        <v>558</v>
      </c>
      <c r="C41" s="109">
        <v>3</v>
      </c>
      <c r="D41" s="114">
        <f t="shared" si="0"/>
        <v>0.13636363636363635</v>
      </c>
      <c r="E41" s="109">
        <v>5</v>
      </c>
      <c r="F41" s="114">
        <f t="shared" si="1"/>
        <v>0.26315789473684209</v>
      </c>
      <c r="G41" s="109">
        <v>4</v>
      </c>
      <c r="H41" s="114">
        <f t="shared" si="2"/>
        <v>0.2</v>
      </c>
      <c r="I41" s="109">
        <v>4</v>
      </c>
      <c r="J41" s="114">
        <f t="shared" si="3"/>
        <v>0.21052631578947367</v>
      </c>
      <c r="K41" s="109">
        <v>4</v>
      </c>
      <c r="L41" s="114">
        <f t="shared" si="4"/>
        <v>0.21052631578947367</v>
      </c>
      <c r="M41" s="129">
        <f t="shared" si="5"/>
        <v>0.20411483253588517</v>
      </c>
    </row>
    <row r="42" spans="1:13" s="27" customFormat="1" ht="30" customHeight="1">
      <c r="A42" s="29">
        <v>37</v>
      </c>
      <c r="B42" s="46" t="s">
        <v>551</v>
      </c>
      <c r="C42" s="109">
        <v>7</v>
      </c>
      <c r="D42" s="114">
        <f t="shared" si="0"/>
        <v>0.31818181818181818</v>
      </c>
      <c r="E42" s="109">
        <v>11</v>
      </c>
      <c r="F42" s="114">
        <f t="shared" si="1"/>
        <v>0.57894736842105265</v>
      </c>
      <c r="G42" s="109">
        <v>11</v>
      </c>
      <c r="H42" s="114">
        <f t="shared" si="2"/>
        <v>0.55000000000000004</v>
      </c>
      <c r="I42" s="109">
        <v>7</v>
      </c>
      <c r="J42" s="114">
        <f t="shared" si="3"/>
        <v>0.36842105263157893</v>
      </c>
      <c r="K42" s="109">
        <v>7</v>
      </c>
      <c r="L42" s="114">
        <f t="shared" si="4"/>
        <v>0.36842105263157893</v>
      </c>
      <c r="M42" s="129">
        <f t="shared" si="5"/>
        <v>0.43679425837320573</v>
      </c>
    </row>
    <row r="43" spans="1:13" s="27" customFormat="1" ht="30" customHeight="1">
      <c r="A43" s="29">
        <v>38</v>
      </c>
      <c r="B43" s="46" t="s">
        <v>531</v>
      </c>
      <c r="C43" s="109">
        <v>9</v>
      </c>
      <c r="D43" s="114">
        <f t="shared" si="0"/>
        <v>0.40909090909090912</v>
      </c>
      <c r="E43" s="109">
        <v>11</v>
      </c>
      <c r="F43" s="114">
        <f t="shared" si="1"/>
        <v>0.57894736842105265</v>
      </c>
      <c r="G43" s="109">
        <v>12</v>
      </c>
      <c r="H43" s="114">
        <f t="shared" si="2"/>
        <v>0.6</v>
      </c>
      <c r="I43" s="109">
        <v>9</v>
      </c>
      <c r="J43" s="114">
        <f t="shared" si="3"/>
        <v>0.47368421052631576</v>
      </c>
      <c r="K43" s="109">
        <v>9</v>
      </c>
      <c r="L43" s="114">
        <f t="shared" si="4"/>
        <v>0.47368421052631576</v>
      </c>
      <c r="M43" s="129">
        <f t="shared" si="5"/>
        <v>0.5070813397129188</v>
      </c>
    </row>
    <row r="44" spans="1:13" s="27" customFormat="1" ht="30" customHeight="1">
      <c r="A44" s="29">
        <v>39</v>
      </c>
      <c r="B44" s="46" t="s">
        <v>921</v>
      </c>
      <c r="C44" s="109">
        <v>12</v>
      </c>
      <c r="D44" s="114">
        <f t="shared" si="0"/>
        <v>0.54545454545454541</v>
      </c>
      <c r="E44" s="109">
        <v>15</v>
      </c>
      <c r="F44" s="114">
        <f t="shared" si="1"/>
        <v>0.78947368421052633</v>
      </c>
      <c r="G44" s="109">
        <v>13</v>
      </c>
      <c r="H44" s="114">
        <f t="shared" si="2"/>
        <v>0.65</v>
      </c>
      <c r="I44" s="109">
        <v>12</v>
      </c>
      <c r="J44" s="114">
        <f t="shared" si="3"/>
        <v>0.63157894736842102</v>
      </c>
      <c r="K44" s="109">
        <v>12</v>
      </c>
      <c r="L44" s="114">
        <f t="shared" si="4"/>
        <v>0.63157894736842102</v>
      </c>
      <c r="M44" s="129">
        <f t="shared" si="5"/>
        <v>0.64961722488038287</v>
      </c>
    </row>
    <row r="45" spans="1:13" s="27" customFormat="1" ht="30" customHeight="1">
      <c r="A45" s="29">
        <v>40</v>
      </c>
      <c r="B45" s="46" t="s">
        <v>564</v>
      </c>
      <c r="C45" s="109">
        <v>16</v>
      </c>
      <c r="D45" s="114">
        <f t="shared" si="0"/>
        <v>0.72727272727272729</v>
      </c>
      <c r="E45" s="109">
        <v>15</v>
      </c>
      <c r="F45" s="114">
        <f t="shared" si="1"/>
        <v>0.78947368421052633</v>
      </c>
      <c r="G45" s="109">
        <v>17</v>
      </c>
      <c r="H45" s="114">
        <f t="shared" si="2"/>
        <v>0.85</v>
      </c>
      <c r="I45" s="109">
        <v>15</v>
      </c>
      <c r="J45" s="114">
        <f t="shared" si="3"/>
        <v>0.78947368421052633</v>
      </c>
      <c r="K45" s="109">
        <v>15</v>
      </c>
      <c r="L45" s="114">
        <f t="shared" si="4"/>
        <v>0.78947368421052633</v>
      </c>
      <c r="M45" s="129">
        <f t="shared" si="5"/>
        <v>0.78913875598086136</v>
      </c>
    </row>
    <row r="46" spans="1:13" s="27" customFormat="1" ht="30" customHeight="1">
      <c r="A46" s="29">
        <v>41</v>
      </c>
      <c r="B46" s="46" t="s">
        <v>550</v>
      </c>
      <c r="C46" s="109">
        <v>13</v>
      </c>
      <c r="D46" s="114">
        <f t="shared" si="0"/>
        <v>0.59090909090909094</v>
      </c>
      <c r="E46" s="109">
        <v>14</v>
      </c>
      <c r="F46" s="114">
        <f t="shared" si="1"/>
        <v>0.73684210526315785</v>
      </c>
      <c r="G46" s="109">
        <v>16</v>
      </c>
      <c r="H46" s="114">
        <f t="shared" si="2"/>
        <v>0.8</v>
      </c>
      <c r="I46" s="109">
        <v>12</v>
      </c>
      <c r="J46" s="114">
        <f t="shared" si="3"/>
        <v>0.63157894736842102</v>
      </c>
      <c r="K46" s="109">
        <v>12</v>
      </c>
      <c r="L46" s="114">
        <f t="shared" si="4"/>
        <v>0.63157894736842102</v>
      </c>
      <c r="M46" s="129">
        <f t="shared" si="5"/>
        <v>0.67818181818181833</v>
      </c>
    </row>
    <row r="47" spans="1:13" s="27" customFormat="1" ht="30" customHeight="1">
      <c r="A47" s="29">
        <v>42</v>
      </c>
      <c r="B47" s="46" t="s">
        <v>922</v>
      </c>
      <c r="C47" s="109">
        <v>19</v>
      </c>
      <c r="D47" s="114">
        <f t="shared" si="0"/>
        <v>0.86363636363636365</v>
      </c>
      <c r="E47" s="109">
        <v>17</v>
      </c>
      <c r="F47" s="114">
        <f t="shared" si="1"/>
        <v>0.89473684210526316</v>
      </c>
      <c r="G47" s="109">
        <v>17</v>
      </c>
      <c r="H47" s="114">
        <f t="shared" si="2"/>
        <v>0.85</v>
      </c>
      <c r="I47" s="109">
        <v>15</v>
      </c>
      <c r="J47" s="114">
        <f t="shared" si="3"/>
        <v>0.78947368421052633</v>
      </c>
      <c r="K47" s="109">
        <v>15</v>
      </c>
      <c r="L47" s="114">
        <f t="shared" si="4"/>
        <v>0.78947368421052633</v>
      </c>
      <c r="M47" s="129">
        <f t="shared" si="5"/>
        <v>0.83746411483253591</v>
      </c>
    </row>
    <row r="48" spans="1:13" s="27" customFormat="1" ht="30" customHeight="1">
      <c r="A48" s="29">
        <v>43</v>
      </c>
      <c r="B48" s="46" t="s">
        <v>528</v>
      </c>
      <c r="C48" s="109">
        <v>19</v>
      </c>
      <c r="D48" s="114">
        <f t="shared" si="0"/>
        <v>0.86363636363636365</v>
      </c>
      <c r="E48" s="109">
        <v>17</v>
      </c>
      <c r="F48" s="114">
        <f t="shared" si="1"/>
        <v>0.89473684210526316</v>
      </c>
      <c r="G48" s="109">
        <v>20</v>
      </c>
      <c r="H48" s="114">
        <f t="shared" si="2"/>
        <v>1</v>
      </c>
      <c r="I48" s="109">
        <v>15</v>
      </c>
      <c r="J48" s="114">
        <f t="shared" si="3"/>
        <v>0.78947368421052633</v>
      </c>
      <c r="K48" s="109">
        <v>15</v>
      </c>
      <c r="L48" s="114">
        <f t="shared" si="4"/>
        <v>0.78947368421052633</v>
      </c>
      <c r="M48" s="129">
        <f t="shared" si="5"/>
        <v>0.86746411483253605</v>
      </c>
    </row>
    <row r="49" spans="1:13" s="27" customFormat="1" ht="30" customHeight="1">
      <c r="A49" s="29">
        <v>44</v>
      </c>
      <c r="B49" s="46" t="s">
        <v>560</v>
      </c>
      <c r="C49" s="109">
        <v>4</v>
      </c>
      <c r="D49" s="114">
        <f t="shared" si="0"/>
        <v>0.18181818181818182</v>
      </c>
      <c r="E49" s="109">
        <v>3</v>
      </c>
      <c r="F49" s="114">
        <f t="shared" si="1"/>
        <v>0.15789473684210525</v>
      </c>
      <c r="G49" s="109">
        <v>5</v>
      </c>
      <c r="H49" s="114">
        <f t="shared" si="2"/>
        <v>0.25</v>
      </c>
      <c r="I49" s="109">
        <v>4</v>
      </c>
      <c r="J49" s="114">
        <f t="shared" si="3"/>
        <v>0.21052631578947367</v>
      </c>
      <c r="K49" s="109">
        <v>4</v>
      </c>
      <c r="L49" s="114">
        <f t="shared" si="4"/>
        <v>0.21052631578947367</v>
      </c>
      <c r="M49" s="129">
        <f t="shared" si="5"/>
        <v>0.20215311004784686</v>
      </c>
    </row>
    <row r="50" spans="1:13" s="27" customFormat="1" ht="30" customHeight="1">
      <c r="A50" s="29">
        <v>45</v>
      </c>
      <c r="B50" s="46" t="s">
        <v>557</v>
      </c>
      <c r="C50" s="109">
        <v>18</v>
      </c>
      <c r="D50" s="114">
        <f t="shared" si="0"/>
        <v>0.81818181818181823</v>
      </c>
      <c r="E50" s="109">
        <v>17</v>
      </c>
      <c r="F50" s="114">
        <f t="shared" si="1"/>
        <v>0.89473684210526316</v>
      </c>
      <c r="G50" s="109">
        <v>18</v>
      </c>
      <c r="H50" s="114">
        <f t="shared" si="2"/>
        <v>0.9</v>
      </c>
      <c r="I50" s="109">
        <v>14</v>
      </c>
      <c r="J50" s="114">
        <f t="shared" si="3"/>
        <v>0.73684210526315785</v>
      </c>
      <c r="K50" s="109">
        <v>14</v>
      </c>
      <c r="L50" s="114">
        <f t="shared" si="4"/>
        <v>0.73684210526315785</v>
      </c>
      <c r="M50" s="129">
        <f t="shared" si="5"/>
        <v>0.81732057416267945</v>
      </c>
    </row>
    <row r="51" spans="1:13" s="27" customFormat="1" ht="30" customHeight="1">
      <c r="A51" s="29">
        <v>46</v>
      </c>
      <c r="B51" s="46" t="s">
        <v>520</v>
      </c>
      <c r="C51" s="109">
        <v>4</v>
      </c>
      <c r="D51" s="114">
        <f t="shared" si="0"/>
        <v>0.18181818181818182</v>
      </c>
      <c r="E51" s="109">
        <v>16</v>
      </c>
      <c r="F51" s="114">
        <f t="shared" si="1"/>
        <v>0.84210526315789469</v>
      </c>
      <c r="G51" s="109">
        <v>5</v>
      </c>
      <c r="H51" s="114">
        <f t="shared" si="2"/>
        <v>0.25</v>
      </c>
      <c r="I51" s="109">
        <v>6</v>
      </c>
      <c r="J51" s="114">
        <f t="shared" si="3"/>
        <v>0.31578947368421051</v>
      </c>
      <c r="K51" s="109">
        <v>6</v>
      </c>
      <c r="L51" s="114">
        <f t="shared" si="4"/>
        <v>0.31578947368421051</v>
      </c>
      <c r="M51" s="129">
        <f t="shared" si="5"/>
        <v>0.3811004784688995</v>
      </c>
    </row>
    <row r="52" spans="1:13" ht="30" customHeight="1">
      <c r="A52" s="29">
        <v>47</v>
      </c>
      <c r="B52" s="46" t="s">
        <v>547</v>
      </c>
      <c r="C52" s="31">
        <v>14</v>
      </c>
      <c r="D52" s="114">
        <f t="shared" si="0"/>
        <v>0.63636363636363635</v>
      </c>
      <c r="E52" s="31">
        <v>16</v>
      </c>
      <c r="F52" s="114">
        <f t="shared" si="1"/>
        <v>0.84210526315789469</v>
      </c>
      <c r="G52" s="31">
        <v>16</v>
      </c>
      <c r="H52" s="114">
        <f t="shared" si="2"/>
        <v>0.8</v>
      </c>
      <c r="I52" s="31">
        <v>13</v>
      </c>
      <c r="J52" s="114">
        <f t="shared" si="3"/>
        <v>0.68421052631578949</v>
      </c>
      <c r="K52" s="31">
        <v>13</v>
      </c>
      <c r="L52" s="114">
        <f t="shared" si="4"/>
        <v>0.68421052631578949</v>
      </c>
      <c r="M52" s="129">
        <f t="shared" si="5"/>
        <v>0.72937799043062201</v>
      </c>
    </row>
    <row r="53" spans="1:13" ht="30" customHeight="1">
      <c r="A53" s="29">
        <v>48</v>
      </c>
      <c r="B53" s="46" t="s">
        <v>923</v>
      </c>
      <c r="C53" s="31">
        <v>8</v>
      </c>
      <c r="D53" s="114">
        <f t="shared" si="0"/>
        <v>0.36363636363636365</v>
      </c>
      <c r="E53" s="31">
        <v>15</v>
      </c>
      <c r="F53" s="114">
        <f t="shared" si="1"/>
        <v>0.78947368421052633</v>
      </c>
      <c r="G53" s="31">
        <v>9</v>
      </c>
      <c r="H53" s="114">
        <f t="shared" si="2"/>
        <v>0.45</v>
      </c>
      <c r="I53" s="31">
        <v>8</v>
      </c>
      <c r="J53" s="114">
        <f t="shared" si="3"/>
        <v>0.42105263157894735</v>
      </c>
      <c r="K53" s="31">
        <v>8</v>
      </c>
      <c r="L53" s="114">
        <f t="shared" si="4"/>
        <v>0.42105263157894735</v>
      </c>
      <c r="M53" s="129">
        <f t="shared" si="5"/>
        <v>0.48904306220095684</v>
      </c>
    </row>
    <row r="54" spans="1:13" ht="30" customHeight="1">
      <c r="A54" s="29">
        <v>49</v>
      </c>
      <c r="B54" s="46" t="s">
        <v>575</v>
      </c>
      <c r="C54" s="31">
        <v>21</v>
      </c>
      <c r="D54" s="114">
        <f t="shared" si="0"/>
        <v>0.95454545454545459</v>
      </c>
      <c r="E54" s="31">
        <v>17</v>
      </c>
      <c r="F54" s="114">
        <f t="shared" si="1"/>
        <v>0.89473684210526316</v>
      </c>
      <c r="G54" s="31">
        <v>20</v>
      </c>
      <c r="H54" s="114">
        <f t="shared" si="2"/>
        <v>1</v>
      </c>
      <c r="I54" s="31">
        <v>19</v>
      </c>
      <c r="J54" s="114">
        <f t="shared" si="3"/>
        <v>1</v>
      </c>
      <c r="K54" s="31">
        <v>19</v>
      </c>
      <c r="L54" s="114">
        <f t="shared" si="4"/>
        <v>1</v>
      </c>
      <c r="M54" s="129">
        <f t="shared" si="5"/>
        <v>0.96985645933014353</v>
      </c>
    </row>
    <row r="55" spans="1:13" ht="30" customHeight="1">
      <c r="A55" s="29">
        <v>50</v>
      </c>
      <c r="B55" s="46" t="s">
        <v>517</v>
      </c>
      <c r="C55" s="31">
        <v>11</v>
      </c>
      <c r="D55" s="114">
        <f t="shared" si="0"/>
        <v>0.5</v>
      </c>
      <c r="E55" s="31">
        <v>16</v>
      </c>
      <c r="F55" s="114">
        <f t="shared" si="1"/>
        <v>0.84210526315789469</v>
      </c>
      <c r="G55" s="31">
        <v>13</v>
      </c>
      <c r="H55" s="114">
        <f t="shared" si="2"/>
        <v>0.65</v>
      </c>
      <c r="I55" s="31">
        <v>11</v>
      </c>
      <c r="J55" s="114">
        <f t="shared" si="3"/>
        <v>0.57894736842105265</v>
      </c>
      <c r="K55" s="31">
        <v>11</v>
      </c>
      <c r="L55" s="114">
        <f t="shared" si="4"/>
        <v>0.57894736842105265</v>
      </c>
      <c r="M55" s="129">
        <f t="shared" si="5"/>
        <v>0.63</v>
      </c>
    </row>
    <row r="56" spans="1:13" ht="30" customHeight="1">
      <c r="A56" s="29">
        <v>51</v>
      </c>
      <c r="B56" s="46" t="s">
        <v>584</v>
      </c>
      <c r="C56" s="31">
        <v>17</v>
      </c>
      <c r="D56" s="114">
        <f t="shared" si="0"/>
        <v>0.77272727272727271</v>
      </c>
      <c r="E56" s="31">
        <v>17</v>
      </c>
      <c r="F56" s="114">
        <f t="shared" si="1"/>
        <v>0.89473684210526316</v>
      </c>
      <c r="G56" s="31">
        <v>19</v>
      </c>
      <c r="H56" s="114">
        <f t="shared" si="2"/>
        <v>0.95</v>
      </c>
      <c r="I56" s="31">
        <v>15</v>
      </c>
      <c r="J56" s="114">
        <f t="shared" si="3"/>
        <v>0.78947368421052633</v>
      </c>
      <c r="K56" s="31">
        <v>15</v>
      </c>
      <c r="L56" s="114">
        <f t="shared" si="4"/>
        <v>0.78947368421052633</v>
      </c>
      <c r="M56" s="129">
        <f t="shared" si="5"/>
        <v>0.83928229665071774</v>
      </c>
    </row>
    <row r="57" spans="1:13" ht="30" customHeight="1">
      <c r="A57" s="59"/>
    </row>
    <row r="58" spans="1:13" ht="30" customHeight="1">
      <c r="A58" s="60"/>
    </row>
    <row r="59" spans="1:13" ht="30" customHeight="1">
      <c r="A59" s="60"/>
    </row>
  </sheetData>
  <mergeCells count="6">
    <mergeCell ref="K2:L2"/>
    <mergeCell ref="A1:L1"/>
    <mergeCell ref="C2:D2"/>
    <mergeCell ref="E2:F2"/>
    <mergeCell ref="G2:H2"/>
    <mergeCell ref="I2:J2"/>
  </mergeCells>
  <pageMargins left="0.45" right="0.45" top="0.75" bottom="0.75" header="0.3" footer="0.3"/>
  <pageSetup paperSize="9" scale="75" fitToWidth="2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9"/>
  <sheetViews>
    <sheetView topLeftCell="A49" workbookViewId="0">
      <selection activeCell="B41" sqref="B41"/>
    </sheetView>
  </sheetViews>
  <sheetFormatPr defaultRowHeight="24.95" customHeight="1"/>
  <cols>
    <col min="1" max="1" width="5.7109375" style="9" customWidth="1"/>
    <col min="2" max="2" width="25.5703125" style="9" bestFit="1" customWidth="1"/>
    <col min="3" max="3" width="7.42578125" style="9" customWidth="1"/>
    <col min="4" max="4" width="7.5703125" style="19" customWidth="1"/>
    <col min="5" max="5" width="8" style="9" customWidth="1"/>
    <col min="6" max="6" width="7.7109375" style="74" customWidth="1"/>
    <col min="7" max="7" width="7.42578125" style="9" customWidth="1"/>
    <col min="8" max="8" width="8" style="74" customWidth="1"/>
    <col min="9" max="9" width="8.140625" style="19" customWidth="1"/>
    <col min="10" max="10" width="7.140625" style="74" customWidth="1"/>
    <col min="11" max="11" width="8.28515625" style="19" customWidth="1"/>
    <col min="12" max="12" width="8.5703125" style="74" customWidth="1"/>
    <col min="13" max="13" width="6.5703125" style="9" customWidth="1"/>
    <col min="14" max="16384" width="9.140625" style="9"/>
  </cols>
  <sheetData>
    <row r="1" spans="1:13" s="27" customFormat="1" ht="24.95" customHeight="1">
      <c r="A1" s="194" t="s">
        <v>999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3" s="27" customFormat="1" ht="30" customHeight="1">
      <c r="A2" s="88"/>
      <c r="B2" s="103" t="s">
        <v>401</v>
      </c>
      <c r="C2" s="191" t="s">
        <v>1035</v>
      </c>
      <c r="D2" s="191"/>
      <c r="E2" s="191" t="s">
        <v>1033</v>
      </c>
      <c r="F2" s="191"/>
      <c r="G2" s="189" t="s">
        <v>1031</v>
      </c>
      <c r="H2" s="190"/>
      <c r="I2" s="191" t="s">
        <v>1034</v>
      </c>
      <c r="J2" s="191"/>
      <c r="K2" s="189" t="s">
        <v>1028</v>
      </c>
      <c r="L2" s="190"/>
      <c r="M2" s="90"/>
    </row>
    <row r="3" spans="1:13" s="27" customFormat="1" ht="24.95" customHeight="1">
      <c r="A3" s="73"/>
      <c r="B3" s="80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" t="s">
        <v>1052</v>
      </c>
      <c r="L3" s="76" t="s">
        <v>1015</v>
      </c>
      <c r="M3" s="76" t="s">
        <v>1052</v>
      </c>
    </row>
    <row r="4" spans="1:13" s="27" customFormat="1" ht="24.95" customHeight="1">
      <c r="A4" s="92"/>
      <c r="B4" s="80" t="s">
        <v>1016</v>
      </c>
      <c r="C4" s="93">
        <v>18</v>
      </c>
      <c r="D4" s="115"/>
      <c r="E4" s="93">
        <v>20</v>
      </c>
      <c r="F4" s="115"/>
      <c r="G4" s="93">
        <v>20</v>
      </c>
      <c r="H4" s="115"/>
      <c r="I4" s="94">
        <v>19</v>
      </c>
      <c r="J4" s="117"/>
      <c r="K4" s="93">
        <v>19</v>
      </c>
      <c r="L4" s="114"/>
      <c r="M4" s="95" t="s">
        <v>1017</v>
      </c>
    </row>
    <row r="5" spans="1:13" s="18" customFormat="1" ht="27.75" customHeight="1">
      <c r="A5" s="177" t="s">
        <v>468</v>
      </c>
      <c r="B5" s="80" t="s">
        <v>474</v>
      </c>
      <c r="C5" s="81"/>
      <c r="D5" s="3"/>
      <c r="E5" s="3"/>
      <c r="F5" s="116"/>
      <c r="G5" s="3"/>
      <c r="H5" s="116"/>
      <c r="I5" s="3"/>
      <c r="J5" s="116"/>
      <c r="K5" s="3"/>
      <c r="L5" s="116"/>
      <c r="M5" s="4"/>
    </row>
    <row r="6" spans="1:13" s="27" customFormat="1" ht="30" customHeight="1">
      <c r="A6" s="31">
        <v>1</v>
      </c>
      <c r="B6" s="46" t="s">
        <v>554</v>
      </c>
      <c r="C6" s="109">
        <v>8</v>
      </c>
      <c r="D6" s="114">
        <f>C6/18</f>
        <v>0.44444444444444442</v>
      </c>
      <c r="E6" s="109">
        <v>9</v>
      </c>
      <c r="F6" s="114">
        <f>E6/20</f>
        <v>0.45</v>
      </c>
      <c r="G6" s="109">
        <v>15</v>
      </c>
      <c r="H6" s="114">
        <f>G6/20</f>
        <v>0.75</v>
      </c>
      <c r="I6" s="109">
        <v>6</v>
      </c>
      <c r="J6" s="114">
        <f>I6/19</f>
        <v>0.31578947368421051</v>
      </c>
      <c r="K6" s="109">
        <v>6</v>
      </c>
      <c r="L6" s="114">
        <f>K6/19</f>
        <v>0.31578947368421051</v>
      </c>
      <c r="M6" s="129">
        <f>(L6+J6+H6+F6+D6)/5</f>
        <v>0.45520467836257306</v>
      </c>
    </row>
    <row r="7" spans="1:13" s="27" customFormat="1" ht="30" customHeight="1">
      <c r="A7" s="31">
        <v>2</v>
      </c>
      <c r="B7" s="46" t="s">
        <v>577</v>
      </c>
      <c r="C7" s="109">
        <v>11</v>
      </c>
      <c r="D7" s="114">
        <f t="shared" ref="D7:D55" si="0">C7/18</f>
        <v>0.61111111111111116</v>
      </c>
      <c r="E7" s="109">
        <v>13</v>
      </c>
      <c r="F7" s="114">
        <f t="shared" ref="F7:F55" si="1">E7/20</f>
        <v>0.65</v>
      </c>
      <c r="G7" s="109">
        <v>17</v>
      </c>
      <c r="H7" s="114">
        <f t="shared" ref="H7:H55" si="2">G7/20</f>
        <v>0.85</v>
      </c>
      <c r="I7" s="109">
        <v>11</v>
      </c>
      <c r="J7" s="114">
        <f t="shared" ref="J7:J55" si="3">I7/19</f>
        <v>0.57894736842105265</v>
      </c>
      <c r="K7" s="109">
        <v>11</v>
      </c>
      <c r="L7" s="114">
        <f t="shared" ref="L7:L55" si="4">K7/19</f>
        <v>0.57894736842105265</v>
      </c>
      <c r="M7" s="129">
        <f t="shared" ref="M7:M55" si="5">(L7+J7+H7+F7+D7)/5</f>
        <v>0.65380116959064327</v>
      </c>
    </row>
    <row r="8" spans="1:13" s="27" customFormat="1" ht="30" customHeight="1">
      <c r="A8" s="31">
        <v>3</v>
      </c>
      <c r="B8" s="46" t="s">
        <v>556</v>
      </c>
      <c r="C8" s="109">
        <v>6</v>
      </c>
      <c r="D8" s="114">
        <f t="shared" si="0"/>
        <v>0.33333333333333331</v>
      </c>
      <c r="E8" s="109">
        <v>7</v>
      </c>
      <c r="F8" s="114">
        <f t="shared" si="1"/>
        <v>0.35</v>
      </c>
      <c r="G8" s="109">
        <v>13</v>
      </c>
      <c r="H8" s="114">
        <f t="shared" si="2"/>
        <v>0.65</v>
      </c>
      <c r="I8" s="109">
        <v>7</v>
      </c>
      <c r="J8" s="114">
        <f t="shared" si="3"/>
        <v>0.36842105263157893</v>
      </c>
      <c r="K8" s="109">
        <v>7</v>
      </c>
      <c r="L8" s="114">
        <f t="shared" si="4"/>
        <v>0.36842105263157893</v>
      </c>
      <c r="M8" s="129">
        <f t="shared" si="5"/>
        <v>0.41403508771929831</v>
      </c>
    </row>
    <row r="9" spans="1:13" s="27" customFormat="1" ht="30" customHeight="1">
      <c r="A9" s="31">
        <v>4</v>
      </c>
      <c r="B9" s="46" t="s">
        <v>993</v>
      </c>
      <c r="C9" s="109">
        <v>12</v>
      </c>
      <c r="D9" s="114">
        <f t="shared" si="0"/>
        <v>0.66666666666666663</v>
      </c>
      <c r="E9" s="109">
        <v>14</v>
      </c>
      <c r="F9" s="114">
        <f t="shared" si="1"/>
        <v>0.7</v>
      </c>
      <c r="G9" s="109">
        <v>15</v>
      </c>
      <c r="H9" s="114">
        <f t="shared" si="2"/>
        <v>0.75</v>
      </c>
      <c r="I9" s="109">
        <v>11</v>
      </c>
      <c r="J9" s="114">
        <f t="shared" si="3"/>
        <v>0.57894736842105265</v>
      </c>
      <c r="K9" s="109">
        <v>11</v>
      </c>
      <c r="L9" s="114">
        <f t="shared" si="4"/>
        <v>0.57894736842105265</v>
      </c>
      <c r="M9" s="129">
        <f t="shared" si="5"/>
        <v>0.65491228070175445</v>
      </c>
    </row>
    <row r="10" spans="1:13" s="27" customFormat="1" ht="30" customHeight="1">
      <c r="A10" s="31">
        <v>5</v>
      </c>
      <c r="B10" s="46" t="s">
        <v>924</v>
      </c>
      <c r="C10" s="109">
        <v>6</v>
      </c>
      <c r="D10" s="114">
        <f t="shared" si="0"/>
        <v>0.33333333333333331</v>
      </c>
      <c r="E10" s="109">
        <v>6</v>
      </c>
      <c r="F10" s="114">
        <f t="shared" si="1"/>
        <v>0.3</v>
      </c>
      <c r="G10" s="109">
        <v>7</v>
      </c>
      <c r="H10" s="114">
        <f t="shared" si="2"/>
        <v>0.35</v>
      </c>
      <c r="I10" s="109">
        <v>6</v>
      </c>
      <c r="J10" s="114">
        <f t="shared" si="3"/>
        <v>0.31578947368421051</v>
      </c>
      <c r="K10" s="109">
        <v>6</v>
      </c>
      <c r="L10" s="114">
        <f t="shared" si="4"/>
        <v>0.31578947368421051</v>
      </c>
      <c r="M10" s="129">
        <f t="shared" si="5"/>
        <v>0.32298245614035082</v>
      </c>
    </row>
    <row r="11" spans="1:13" s="27" customFormat="1" ht="30" customHeight="1">
      <c r="A11" s="31">
        <v>6</v>
      </c>
      <c r="B11" s="46" t="s">
        <v>526</v>
      </c>
      <c r="C11" s="109">
        <v>9</v>
      </c>
      <c r="D11" s="114">
        <f t="shared" si="0"/>
        <v>0.5</v>
      </c>
      <c r="E11" s="109">
        <v>11</v>
      </c>
      <c r="F11" s="114">
        <f t="shared" si="1"/>
        <v>0.55000000000000004</v>
      </c>
      <c r="G11" s="109">
        <v>15</v>
      </c>
      <c r="H11" s="114">
        <f t="shared" si="2"/>
        <v>0.75</v>
      </c>
      <c r="I11" s="109">
        <v>11</v>
      </c>
      <c r="J11" s="114">
        <f t="shared" si="3"/>
        <v>0.57894736842105265</v>
      </c>
      <c r="K11" s="109">
        <v>11</v>
      </c>
      <c r="L11" s="114">
        <f t="shared" si="4"/>
        <v>0.57894736842105265</v>
      </c>
      <c r="M11" s="129">
        <f t="shared" si="5"/>
        <v>0.59157894736842098</v>
      </c>
    </row>
    <row r="12" spans="1:13" s="27" customFormat="1" ht="30" customHeight="1">
      <c r="A12" s="31">
        <v>7</v>
      </c>
      <c r="B12" s="46" t="s">
        <v>925</v>
      </c>
      <c r="C12" s="109">
        <v>9</v>
      </c>
      <c r="D12" s="114">
        <f t="shared" si="0"/>
        <v>0.5</v>
      </c>
      <c r="E12" s="109">
        <v>9</v>
      </c>
      <c r="F12" s="114">
        <f t="shared" si="1"/>
        <v>0.45</v>
      </c>
      <c r="G12" s="109">
        <v>12</v>
      </c>
      <c r="H12" s="114">
        <f t="shared" si="2"/>
        <v>0.6</v>
      </c>
      <c r="I12" s="109">
        <v>9</v>
      </c>
      <c r="J12" s="114">
        <f t="shared" si="3"/>
        <v>0.47368421052631576</v>
      </c>
      <c r="K12" s="109">
        <v>9</v>
      </c>
      <c r="L12" s="114">
        <f t="shared" si="4"/>
        <v>0.47368421052631576</v>
      </c>
      <c r="M12" s="129">
        <f t="shared" si="5"/>
        <v>0.49947368421052635</v>
      </c>
    </row>
    <row r="13" spans="1:13" s="27" customFormat="1" ht="30" customHeight="1">
      <c r="A13" s="31">
        <v>8</v>
      </c>
      <c r="B13" s="46" t="s">
        <v>518</v>
      </c>
      <c r="C13" s="109">
        <v>7</v>
      </c>
      <c r="D13" s="114">
        <f t="shared" si="0"/>
        <v>0.3888888888888889</v>
      </c>
      <c r="E13" s="109">
        <v>9</v>
      </c>
      <c r="F13" s="114">
        <f t="shared" si="1"/>
        <v>0.45</v>
      </c>
      <c r="G13" s="109">
        <v>8</v>
      </c>
      <c r="H13" s="114">
        <f t="shared" si="2"/>
        <v>0.4</v>
      </c>
      <c r="I13" s="109">
        <v>9</v>
      </c>
      <c r="J13" s="114">
        <f t="shared" si="3"/>
        <v>0.47368421052631576</v>
      </c>
      <c r="K13" s="109">
        <v>9</v>
      </c>
      <c r="L13" s="114">
        <f t="shared" si="4"/>
        <v>0.47368421052631576</v>
      </c>
      <c r="M13" s="129">
        <f t="shared" si="5"/>
        <v>0.43725146198830406</v>
      </c>
    </row>
    <row r="14" spans="1:13" s="27" customFormat="1" ht="30" customHeight="1">
      <c r="A14" s="31">
        <v>9</v>
      </c>
      <c r="B14" s="46" t="s">
        <v>994</v>
      </c>
      <c r="C14" s="109">
        <v>13</v>
      </c>
      <c r="D14" s="114">
        <f t="shared" si="0"/>
        <v>0.72222222222222221</v>
      </c>
      <c r="E14" s="109">
        <v>17</v>
      </c>
      <c r="F14" s="114">
        <f t="shared" si="1"/>
        <v>0.85</v>
      </c>
      <c r="G14" s="109">
        <v>18</v>
      </c>
      <c r="H14" s="114">
        <f t="shared" si="2"/>
        <v>0.9</v>
      </c>
      <c r="I14" s="109">
        <v>13</v>
      </c>
      <c r="J14" s="114">
        <f t="shared" si="3"/>
        <v>0.68421052631578949</v>
      </c>
      <c r="K14" s="109">
        <v>13</v>
      </c>
      <c r="L14" s="114">
        <f t="shared" si="4"/>
        <v>0.68421052631578949</v>
      </c>
      <c r="M14" s="129">
        <f t="shared" si="5"/>
        <v>0.76812865497076033</v>
      </c>
    </row>
    <row r="15" spans="1:13" s="27" customFormat="1" ht="30" customHeight="1">
      <c r="A15" s="31">
        <v>10</v>
      </c>
      <c r="B15" s="46" t="s">
        <v>562</v>
      </c>
      <c r="C15" s="109">
        <v>10</v>
      </c>
      <c r="D15" s="114">
        <f t="shared" si="0"/>
        <v>0.55555555555555558</v>
      </c>
      <c r="E15" s="109">
        <v>14</v>
      </c>
      <c r="F15" s="114">
        <f t="shared" si="1"/>
        <v>0.7</v>
      </c>
      <c r="G15" s="109">
        <v>16</v>
      </c>
      <c r="H15" s="114">
        <f t="shared" si="2"/>
        <v>0.8</v>
      </c>
      <c r="I15" s="109">
        <v>14</v>
      </c>
      <c r="J15" s="114">
        <f t="shared" si="3"/>
        <v>0.73684210526315785</v>
      </c>
      <c r="K15" s="109">
        <v>14</v>
      </c>
      <c r="L15" s="114">
        <f t="shared" si="4"/>
        <v>0.73684210526315785</v>
      </c>
      <c r="M15" s="129">
        <f t="shared" si="5"/>
        <v>0.70584795321637428</v>
      </c>
    </row>
    <row r="16" spans="1:13" s="27" customFormat="1" ht="30" customHeight="1">
      <c r="A16" s="31">
        <v>11</v>
      </c>
      <c r="B16" s="46" t="s">
        <v>567</v>
      </c>
      <c r="C16" s="109">
        <v>11</v>
      </c>
      <c r="D16" s="114">
        <f t="shared" si="0"/>
        <v>0.61111111111111116</v>
      </c>
      <c r="E16" s="109">
        <v>12</v>
      </c>
      <c r="F16" s="114">
        <f t="shared" si="1"/>
        <v>0.6</v>
      </c>
      <c r="G16" s="109">
        <v>15</v>
      </c>
      <c r="H16" s="114">
        <f t="shared" si="2"/>
        <v>0.75</v>
      </c>
      <c r="I16" s="109">
        <v>12</v>
      </c>
      <c r="J16" s="114">
        <f t="shared" si="3"/>
        <v>0.63157894736842102</v>
      </c>
      <c r="K16" s="109">
        <v>12</v>
      </c>
      <c r="L16" s="114">
        <f t="shared" si="4"/>
        <v>0.63157894736842102</v>
      </c>
      <c r="M16" s="129">
        <f t="shared" si="5"/>
        <v>0.64485380116959068</v>
      </c>
    </row>
    <row r="17" spans="1:13" s="27" customFormat="1" ht="30" customHeight="1">
      <c r="A17" s="31">
        <v>12</v>
      </c>
      <c r="B17" s="46" t="s">
        <v>926</v>
      </c>
      <c r="C17" s="109">
        <v>1</v>
      </c>
      <c r="D17" s="114">
        <f t="shared" si="0"/>
        <v>5.5555555555555552E-2</v>
      </c>
      <c r="E17" s="109">
        <v>1</v>
      </c>
      <c r="F17" s="114">
        <f t="shared" si="1"/>
        <v>0.05</v>
      </c>
      <c r="G17" s="109">
        <v>0</v>
      </c>
      <c r="H17" s="114">
        <f t="shared" si="2"/>
        <v>0</v>
      </c>
      <c r="I17" s="109">
        <v>1</v>
      </c>
      <c r="J17" s="114">
        <f t="shared" si="3"/>
        <v>5.2631578947368418E-2</v>
      </c>
      <c r="K17" s="109">
        <v>1</v>
      </c>
      <c r="L17" s="114">
        <f t="shared" si="4"/>
        <v>5.2631578947368418E-2</v>
      </c>
      <c r="M17" s="129">
        <f t="shared" si="5"/>
        <v>4.2163742690058473E-2</v>
      </c>
    </row>
    <row r="18" spans="1:13" s="27" customFormat="1" ht="30" customHeight="1">
      <c r="A18" s="31">
        <v>13</v>
      </c>
      <c r="B18" s="46" t="s">
        <v>927</v>
      </c>
      <c r="C18" s="109">
        <v>2</v>
      </c>
      <c r="D18" s="114">
        <f t="shared" si="0"/>
        <v>0.1111111111111111</v>
      </c>
      <c r="E18" s="109">
        <v>3</v>
      </c>
      <c r="F18" s="114">
        <f t="shared" si="1"/>
        <v>0.15</v>
      </c>
      <c r="G18" s="109">
        <v>4</v>
      </c>
      <c r="H18" s="114">
        <f t="shared" si="2"/>
        <v>0.2</v>
      </c>
      <c r="I18" s="109">
        <v>3</v>
      </c>
      <c r="J18" s="114">
        <f t="shared" si="3"/>
        <v>0.15789473684210525</v>
      </c>
      <c r="K18" s="109">
        <v>3</v>
      </c>
      <c r="L18" s="114">
        <f t="shared" si="4"/>
        <v>0.15789473684210525</v>
      </c>
      <c r="M18" s="129">
        <f t="shared" si="5"/>
        <v>0.15538011695906434</v>
      </c>
    </row>
    <row r="19" spans="1:13" s="27" customFormat="1" ht="30" customHeight="1">
      <c r="A19" s="31">
        <v>14</v>
      </c>
      <c r="B19" s="46" t="s">
        <v>524</v>
      </c>
      <c r="C19" s="109">
        <v>15</v>
      </c>
      <c r="D19" s="114">
        <f t="shared" si="0"/>
        <v>0.83333333333333337</v>
      </c>
      <c r="E19" s="109">
        <v>16</v>
      </c>
      <c r="F19" s="114">
        <f t="shared" si="1"/>
        <v>0.8</v>
      </c>
      <c r="G19" s="109">
        <v>17</v>
      </c>
      <c r="H19" s="114">
        <f t="shared" si="2"/>
        <v>0.85</v>
      </c>
      <c r="I19" s="109">
        <v>16</v>
      </c>
      <c r="J19" s="114">
        <f t="shared" si="3"/>
        <v>0.84210526315789469</v>
      </c>
      <c r="K19" s="109">
        <v>16</v>
      </c>
      <c r="L19" s="114">
        <f t="shared" si="4"/>
        <v>0.84210526315789469</v>
      </c>
      <c r="M19" s="129">
        <f t="shared" si="5"/>
        <v>0.83350877192982453</v>
      </c>
    </row>
    <row r="20" spans="1:13" s="27" customFormat="1" ht="30" customHeight="1">
      <c r="A20" s="31">
        <v>15</v>
      </c>
      <c r="B20" s="46" t="s">
        <v>522</v>
      </c>
      <c r="C20" s="109">
        <v>7</v>
      </c>
      <c r="D20" s="114">
        <f t="shared" si="0"/>
        <v>0.3888888888888889</v>
      </c>
      <c r="E20" s="109">
        <v>4</v>
      </c>
      <c r="F20" s="114">
        <f t="shared" si="1"/>
        <v>0.2</v>
      </c>
      <c r="G20" s="109">
        <v>2</v>
      </c>
      <c r="H20" s="114">
        <f t="shared" si="2"/>
        <v>0.1</v>
      </c>
      <c r="I20" s="109">
        <v>4</v>
      </c>
      <c r="J20" s="114">
        <f t="shared" si="3"/>
        <v>0.21052631578947367</v>
      </c>
      <c r="K20" s="109">
        <v>4</v>
      </c>
      <c r="L20" s="114">
        <f t="shared" si="4"/>
        <v>0.21052631578947367</v>
      </c>
      <c r="M20" s="129">
        <f t="shared" si="5"/>
        <v>0.22198830409356723</v>
      </c>
    </row>
    <row r="21" spans="1:13" s="27" customFormat="1" ht="30" customHeight="1">
      <c r="A21" s="31">
        <v>16</v>
      </c>
      <c r="B21" s="46" t="s">
        <v>542</v>
      </c>
      <c r="C21" s="109">
        <v>9</v>
      </c>
      <c r="D21" s="114">
        <f t="shared" si="0"/>
        <v>0.5</v>
      </c>
      <c r="E21" s="109">
        <v>11</v>
      </c>
      <c r="F21" s="114">
        <f t="shared" si="1"/>
        <v>0.55000000000000004</v>
      </c>
      <c r="G21" s="109">
        <v>10</v>
      </c>
      <c r="H21" s="114">
        <f t="shared" si="2"/>
        <v>0.5</v>
      </c>
      <c r="I21" s="109">
        <v>11</v>
      </c>
      <c r="J21" s="114">
        <f t="shared" si="3"/>
        <v>0.57894736842105265</v>
      </c>
      <c r="K21" s="109">
        <v>11</v>
      </c>
      <c r="L21" s="114">
        <f t="shared" si="4"/>
        <v>0.57894736842105265</v>
      </c>
      <c r="M21" s="129">
        <f t="shared" si="5"/>
        <v>0.54157894736842105</v>
      </c>
    </row>
    <row r="22" spans="1:13" s="27" customFormat="1" ht="30" customHeight="1">
      <c r="A22" s="31">
        <v>17</v>
      </c>
      <c r="B22" s="46" t="s">
        <v>539</v>
      </c>
      <c r="C22" s="109">
        <v>6</v>
      </c>
      <c r="D22" s="114">
        <f t="shared" si="0"/>
        <v>0.33333333333333331</v>
      </c>
      <c r="E22" s="109">
        <v>14</v>
      </c>
      <c r="F22" s="114">
        <f t="shared" si="1"/>
        <v>0.7</v>
      </c>
      <c r="G22" s="109">
        <v>10</v>
      </c>
      <c r="H22" s="114">
        <f t="shared" si="2"/>
        <v>0.5</v>
      </c>
      <c r="I22" s="109">
        <v>12</v>
      </c>
      <c r="J22" s="114">
        <f t="shared" si="3"/>
        <v>0.63157894736842102</v>
      </c>
      <c r="K22" s="109">
        <v>12</v>
      </c>
      <c r="L22" s="114">
        <f t="shared" si="4"/>
        <v>0.63157894736842102</v>
      </c>
      <c r="M22" s="129">
        <f t="shared" si="5"/>
        <v>0.55929824561403507</v>
      </c>
    </row>
    <row r="23" spans="1:13" s="27" customFormat="1" ht="30" customHeight="1">
      <c r="A23" s="31">
        <v>18</v>
      </c>
      <c r="B23" s="46" t="s">
        <v>928</v>
      </c>
      <c r="C23" s="109">
        <v>8</v>
      </c>
      <c r="D23" s="114">
        <f t="shared" si="0"/>
        <v>0.44444444444444442</v>
      </c>
      <c r="E23" s="109">
        <v>8</v>
      </c>
      <c r="F23" s="114">
        <f t="shared" si="1"/>
        <v>0.4</v>
      </c>
      <c r="G23" s="109">
        <v>7</v>
      </c>
      <c r="H23" s="114">
        <f t="shared" si="2"/>
        <v>0.35</v>
      </c>
      <c r="I23" s="109">
        <v>8</v>
      </c>
      <c r="J23" s="114">
        <f t="shared" si="3"/>
        <v>0.42105263157894735</v>
      </c>
      <c r="K23" s="109">
        <v>8</v>
      </c>
      <c r="L23" s="114">
        <f t="shared" si="4"/>
        <v>0.42105263157894735</v>
      </c>
      <c r="M23" s="129">
        <f t="shared" si="5"/>
        <v>0.40730994152046784</v>
      </c>
    </row>
    <row r="24" spans="1:13" s="32" customFormat="1" ht="30" customHeight="1">
      <c r="A24" s="31">
        <v>19</v>
      </c>
      <c r="B24" s="46" t="s">
        <v>583</v>
      </c>
      <c r="C24" s="26">
        <v>11</v>
      </c>
      <c r="D24" s="114">
        <f t="shared" si="0"/>
        <v>0.61111111111111116</v>
      </c>
      <c r="E24" s="26">
        <v>12</v>
      </c>
      <c r="F24" s="114">
        <f t="shared" si="1"/>
        <v>0.6</v>
      </c>
      <c r="G24" s="26">
        <v>14</v>
      </c>
      <c r="H24" s="114">
        <f t="shared" si="2"/>
        <v>0.7</v>
      </c>
      <c r="I24" s="26">
        <v>12</v>
      </c>
      <c r="J24" s="114">
        <f t="shared" si="3"/>
        <v>0.63157894736842102</v>
      </c>
      <c r="K24" s="26">
        <v>12</v>
      </c>
      <c r="L24" s="114">
        <f t="shared" si="4"/>
        <v>0.63157894736842102</v>
      </c>
      <c r="M24" s="129">
        <f t="shared" si="5"/>
        <v>0.63485380116959056</v>
      </c>
    </row>
    <row r="25" spans="1:13" s="32" customFormat="1" ht="30" customHeight="1">
      <c r="A25" s="31">
        <v>20</v>
      </c>
      <c r="B25" s="46" t="s">
        <v>540</v>
      </c>
      <c r="C25" s="26">
        <v>4</v>
      </c>
      <c r="D25" s="114">
        <f t="shared" si="0"/>
        <v>0.22222222222222221</v>
      </c>
      <c r="E25" s="26">
        <v>3</v>
      </c>
      <c r="F25" s="114">
        <f t="shared" si="1"/>
        <v>0.15</v>
      </c>
      <c r="G25" s="26">
        <v>9</v>
      </c>
      <c r="H25" s="114">
        <f t="shared" si="2"/>
        <v>0.45</v>
      </c>
      <c r="I25" s="26">
        <v>3</v>
      </c>
      <c r="J25" s="114">
        <f t="shared" si="3"/>
        <v>0.15789473684210525</v>
      </c>
      <c r="K25" s="26">
        <v>3</v>
      </c>
      <c r="L25" s="114">
        <f t="shared" si="4"/>
        <v>0.15789473684210525</v>
      </c>
      <c r="M25" s="129">
        <f t="shared" si="5"/>
        <v>0.22760233918128656</v>
      </c>
    </row>
    <row r="26" spans="1:13" s="27" customFormat="1" ht="30" customHeight="1">
      <c r="A26" s="31">
        <v>21</v>
      </c>
      <c r="B26" s="46" t="s">
        <v>535</v>
      </c>
      <c r="C26" s="109">
        <v>11</v>
      </c>
      <c r="D26" s="114">
        <f t="shared" si="0"/>
        <v>0.61111111111111116</v>
      </c>
      <c r="E26" s="109">
        <v>12</v>
      </c>
      <c r="F26" s="114">
        <f t="shared" si="1"/>
        <v>0.6</v>
      </c>
      <c r="G26" s="109">
        <v>13</v>
      </c>
      <c r="H26" s="114">
        <f t="shared" si="2"/>
        <v>0.65</v>
      </c>
      <c r="I26" s="109">
        <v>11</v>
      </c>
      <c r="J26" s="114">
        <f t="shared" si="3"/>
        <v>0.57894736842105265</v>
      </c>
      <c r="K26" s="109">
        <v>11</v>
      </c>
      <c r="L26" s="114">
        <f t="shared" si="4"/>
        <v>0.57894736842105265</v>
      </c>
      <c r="M26" s="129">
        <f t="shared" si="5"/>
        <v>0.60380116959064334</v>
      </c>
    </row>
    <row r="27" spans="1:13" s="27" customFormat="1" ht="30" customHeight="1">
      <c r="A27" s="31">
        <v>22</v>
      </c>
      <c r="B27" s="46" t="s">
        <v>586</v>
      </c>
      <c r="C27" s="109">
        <v>6</v>
      </c>
      <c r="D27" s="114">
        <f t="shared" si="0"/>
        <v>0.33333333333333331</v>
      </c>
      <c r="E27" s="109">
        <v>10</v>
      </c>
      <c r="F27" s="114">
        <f t="shared" si="1"/>
        <v>0.5</v>
      </c>
      <c r="G27" s="109">
        <v>7</v>
      </c>
      <c r="H27" s="114">
        <f t="shared" si="2"/>
        <v>0.35</v>
      </c>
      <c r="I27" s="109">
        <v>8</v>
      </c>
      <c r="J27" s="114">
        <f t="shared" si="3"/>
        <v>0.42105263157894735</v>
      </c>
      <c r="K27" s="109">
        <v>8</v>
      </c>
      <c r="L27" s="114">
        <f t="shared" si="4"/>
        <v>0.42105263157894735</v>
      </c>
      <c r="M27" s="129">
        <f t="shared" si="5"/>
        <v>0.40508771929824566</v>
      </c>
    </row>
    <row r="28" spans="1:13" s="27" customFormat="1" ht="30" customHeight="1">
      <c r="A28" s="31">
        <v>23</v>
      </c>
      <c r="B28" s="46" t="s">
        <v>544</v>
      </c>
      <c r="C28" s="109">
        <v>13</v>
      </c>
      <c r="D28" s="114">
        <f t="shared" si="0"/>
        <v>0.72222222222222221</v>
      </c>
      <c r="E28" s="109">
        <v>14</v>
      </c>
      <c r="F28" s="114">
        <f t="shared" si="1"/>
        <v>0.7</v>
      </c>
      <c r="G28" s="109">
        <v>15</v>
      </c>
      <c r="H28" s="114">
        <f t="shared" si="2"/>
        <v>0.75</v>
      </c>
      <c r="I28" s="109">
        <v>14</v>
      </c>
      <c r="J28" s="114">
        <f t="shared" si="3"/>
        <v>0.73684210526315785</v>
      </c>
      <c r="K28" s="109">
        <v>14</v>
      </c>
      <c r="L28" s="114">
        <f t="shared" si="4"/>
        <v>0.73684210526315785</v>
      </c>
      <c r="M28" s="129">
        <f t="shared" si="5"/>
        <v>0.72918128654970771</v>
      </c>
    </row>
    <row r="29" spans="1:13" s="27" customFormat="1" ht="30" customHeight="1">
      <c r="A29" s="31">
        <v>24</v>
      </c>
      <c r="B29" s="46" t="s">
        <v>995</v>
      </c>
      <c r="C29" s="109">
        <v>6</v>
      </c>
      <c r="D29" s="114">
        <f t="shared" si="0"/>
        <v>0.33333333333333331</v>
      </c>
      <c r="E29" s="109">
        <v>6</v>
      </c>
      <c r="F29" s="114">
        <f t="shared" si="1"/>
        <v>0.3</v>
      </c>
      <c r="G29" s="109">
        <v>5</v>
      </c>
      <c r="H29" s="114">
        <f t="shared" si="2"/>
        <v>0.25</v>
      </c>
      <c r="I29" s="109">
        <v>6</v>
      </c>
      <c r="J29" s="114">
        <f t="shared" si="3"/>
        <v>0.31578947368421051</v>
      </c>
      <c r="K29" s="109">
        <v>6</v>
      </c>
      <c r="L29" s="114">
        <f t="shared" si="4"/>
        <v>0.31578947368421051</v>
      </c>
      <c r="M29" s="129">
        <f t="shared" si="5"/>
        <v>0.30298245614035085</v>
      </c>
    </row>
    <row r="30" spans="1:13" s="27" customFormat="1" ht="30" customHeight="1">
      <c r="A30" s="31">
        <v>25</v>
      </c>
      <c r="B30" s="46" t="s">
        <v>538</v>
      </c>
      <c r="C30" s="109">
        <v>11</v>
      </c>
      <c r="D30" s="114">
        <f t="shared" si="0"/>
        <v>0.61111111111111116</v>
      </c>
      <c r="E30" s="109">
        <v>13</v>
      </c>
      <c r="F30" s="114">
        <f t="shared" si="1"/>
        <v>0.65</v>
      </c>
      <c r="G30" s="109">
        <v>12</v>
      </c>
      <c r="H30" s="114">
        <f t="shared" si="2"/>
        <v>0.6</v>
      </c>
      <c r="I30" s="109">
        <v>13</v>
      </c>
      <c r="J30" s="114">
        <f t="shared" si="3"/>
        <v>0.68421052631578949</v>
      </c>
      <c r="K30" s="109">
        <v>13</v>
      </c>
      <c r="L30" s="114">
        <f t="shared" si="4"/>
        <v>0.68421052631578949</v>
      </c>
      <c r="M30" s="129">
        <f t="shared" si="5"/>
        <v>0.64590643274853798</v>
      </c>
    </row>
    <row r="31" spans="1:13" s="27" customFormat="1" ht="30" customHeight="1">
      <c r="A31" s="31">
        <v>26</v>
      </c>
      <c r="B31" s="46" t="s">
        <v>929</v>
      </c>
      <c r="C31" s="109">
        <v>12</v>
      </c>
      <c r="D31" s="114">
        <f t="shared" si="0"/>
        <v>0.66666666666666663</v>
      </c>
      <c r="E31" s="109">
        <v>14</v>
      </c>
      <c r="F31" s="114">
        <f t="shared" si="1"/>
        <v>0.7</v>
      </c>
      <c r="G31" s="109">
        <v>14</v>
      </c>
      <c r="H31" s="114">
        <f t="shared" si="2"/>
        <v>0.7</v>
      </c>
      <c r="I31" s="109">
        <v>14</v>
      </c>
      <c r="J31" s="114">
        <f t="shared" si="3"/>
        <v>0.73684210526315785</v>
      </c>
      <c r="K31" s="109">
        <v>14</v>
      </c>
      <c r="L31" s="114">
        <f t="shared" si="4"/>
        <v>0.73684210526315785</v>
      </c>
      <c r="M31" s="129">
        <f t="shared" si="5"/>
        <v>0.70807017543859641</v>
      </c>
    </row>
    <row r="32" spans="1:13" s="27" customFormat="1" ht="30" customHeight="1">
      <c r="A32" s="31">
        <v>27</v>
      </c>
      <c r="B32" s="46" t="s">
        <v>534</v>
      </c>
      <c r="C32" s="109">
        <v>7</v>
      </c>
      <c r="D32" s="114">
        <f t="shared" si="0"/>
        <v>0.3888888888888889</v>
      </c>
      <c r="E32" s="109">
        <v>6</v>
      </c>
      <c r="F32" s="114">
        <f t="shared" si="1"/>
        <v>0.3</v>
      </c>
      <c r="G32" s="109">
        <v>10</v>
      </c>
      <c r="H32" s="114">
        <f t="shared" si="2"/>
        <v>0.5</v>
      </c>
      <c r="I32" s="109">
        <v>6</v>
      </c>
      <c r="J32" s="114">
        <f t="shared" si="3"/>
        <v>0.31578947368421051</v>
      </c>
      <c r="K32" s="109">
        <v>6</v>
      </c>
      <c r="L32" s="114">
        <f t="shared" si="4"/>
        <v>0.31578947368421051</v>
      </c>
      <c r="M32" s="129">
        <f t="shared" si="5"/>
        <v>0.36409356725146197</v>
      </c>
    </row>
    <row r="33" spans="1:13" s="27" customFormat="1" ht="30" customHeight="1">
      <c r="A33" s="31">
        <v>28</v>
      </c>
      <c r="B33" s="46" t="s">
        <v>579</v>
      </c>
      <c r="C33" s="109">
        <v>7</v>
      </c>
      <c r="D33" s="114">
        <f t="shared" si="0"/>
        <v>0.3888888888888889</v>
      </c>
      <c r="E33" s="109">
        <v>10</v>
      </c>
      <c r="F33" s="114">
        <f t="shared" si="1"/>
        <v>0.5</v>
      </c>
      <c r="G33" s="109">
        <v>15</v>
      </c>
      <c r="H33" s="114">
        <f t="shared" si="2"/>
        <v>0.75</v>
      </c>
      <c r="I33" s="109">
        <v>10</v>
      </c>
      <c r="J33" s="114">
        <f t="shared" si="3"/>
        <v>0.52631578947368418</v>
      </c>
      <c r="K33" s="109">
        <v>10</v>
      </c>
      <c r="L33" s="114">
        <f t="shared" si="4"/>
        <v>0.52631578947368418</v>
      </c>
      <c r="M33" s="129">
        <f t="shared" si="5"/>
        <v>0.5383040935672514</v>
      </c>
    </row>
    <row r="34" spans="1:13" s="27" customFormat="1" ht="30" customHeight="1">
      <c r="A34" s="31">
        <v>29</v>
      </c>
      <c r="B34" s="46" t="s">
        <v>568</v>
      </c>
      <c r="C34" s="109">
        <v>2</v>
      </c>
      <c r="D34" s="114">
        <f t="shared" si="0"/>
        <v>0.1111111111111111</v>
      </c>
      <c r="E34" s="109">
        <v>22</v>
      </c>
      <c r="F34" s="114">
        <f t="shared" si="1"/>
        <v>1.1000000000000001</v>
      </c>
      <c r="G34" s="109">
        <v>3</v>
      </c>
      <c r="H34" s="114">
        <f t="shared" si="2"/>
        <v>0.15</v>
      </c>
      <c r="I34" s="109">
        <v>2</v>
      </c>
      <c r="J34" s="114">
        <f t="shared" si="3"/>
        <v>0.10526315789473684</v>
      </c>
      <c r="K34" s="109">
        <v>2</v>
      </c>
      <c r="L34" s="114">
        <f t="shared" si="4"/>
        <v>0.10526315789473684</v>
      </c>
      <c r="M34" s="129">
        <f t="shared" si="5"/>
        <v>0.31432748538011701</v>
      </c>
    </row>
    <row r="35" spans="1:13" s="27" customFormat="1" ht="30" customHeight="1">
      <c r="A35" s="31">
        <v>30</v>
      </c>
      <c r="B35" s="46" t="s">
        <v>582</v>
      </c>
      <c r="C35" s="109">
        <v>6</v>
      </c>
      <c r="D35" s="114">
        <f t="shared" si="0"/>
        <v>0.33333333333333331</v>
      </c>
      <c r="E35" s="109">
        <v>12</v>
      </c>
      <c r="F35" s="114">
        <f t="shared" si="1"/>
        <v>0.6</v>
      </c>
      <c r="G35" s="109">
        <v>8</v>
      </c>
      <c r="H35" s="114">
        <f t="shared" si="2"/>
        <v>0.4</v>
      </c>
      <c r="I35" s="109">
        <v>10</v>
      </c>
      <c r="J35" s="114">
        <f t="shared" si="3"/>
        <v>0.52631578947368418</v>
      </c>
      <c r="K35" s="109">
        <v>10</v>
      </c>
      <c r="L35" s="114">
        <f t="shared" si="4"/>
        <v>0.52631578947368418</v>
      </c>
      <c r="M35" s="129">
        <f t="shared" si="5"/>
        <v>0.47719298245614039</v>
      </c>
    </row>
    <row r="36" spans="1:13" s="27" customFormat="1" ht="30" customHeight="1">
      <c r="A36" s="31">
        <v>31</v>
      </c>
      <c r="B36" s="46" t="s">
        <v>486</v>
      </c>
      <c r="C36" s="109">
        <v>7</v>
      </c>
      <c r="D36" s="114">
        <f t="shared" si="0"/>
        <v>0.3888888888888889</v>
      </c>
      <c r="E36" s="109">
        <v>9</v>
      </c>
      <c r="F36" s="114">
        <f t="shared" si="1"/>
        <v>0.45</v>
      </c>
      <c r="G36" s="109">
        <v>10</v>
      </c>
      <c r="H36" s="114">
        <f t="shared" si="2"/>
        <v>0.5</v>
      </c>
      <c r="I36" s="109">
        <v>9</v>
      </c>
      <c r="J36" s="114">
        <f t="shared" si="3"/>
        <v>0.47368421052631576</v>
      </c>
      <c r="K36" s="109">
        <v>9</v>
      </c>
      <c r="L36" s="114">
        <f t="shared" si="4"/>
        <v>0.47368421052631576</v>
      </c>
      <c r="M36" s="129">
        <f t="shared" si="5"/>
        <v>0.45725146198830408</v>
      </c>
    </row>
    <row r="37" spans="1:13" s="27" customFormat="1" ht="30" customHeight="1">
      <c r="A37" s="31">
        <v>32</v>
      </c>
      <c r="B37" s="46" t="s">
        <v>747</v>
      </c>
      <c r="C37" s="109">
        <v>10</v>
      </c>
      <c r="D37" s="114">
        <f t="shared" si="0"/>
        <v>0.55555555555555558</v>
      </c>
      <c r="E37" s="109">
        <v>10</v>
      </c>
      <c r="F37" s="114">
        <f t="shared" si="1"/>
        <v>0.5</v>
      </c>
      <c r="G37" s="109">
        <v>12</v>
      </c>
      <c r="H37" s="114">
        <f t="shared" si="2"/>
        <v>0.6</v>
      </c>
      <c r="I37" s="109">
        <v>10</v>
      </c>
      <c r="J37" s="114">
        <f t="shared" si="3"/>
        <v>0.52631578947368418</v>
      </c>
      <c r="K37" s="109">
        <v>10</v>
      </c>
      <c r="L37" s="114">
        <f t="shared" si="4"/>
        <v>0.52631578947368418</v>
      </c>
      <c r="M37" s="129">
        <f t="shared" si="5"/>
        <v>0.54163742690058481</v>
      </c>
    </row>
    <row r="38" spans="1:13" s="27" customFormat="1" ht="30" customHeight="1">
      <c r="A38" s="31">
        <v>33</v>
      </c>
      <c r="B38" s="46" t="s">
        <v>541</v>
      </c>
      <c r="C38" s="109">
        <v>15</v>
      </c>
      <c r="D38" s="114">
        <f t="shared" si="0"/>
        <v>0.83333333333333337</v>
      </c>
      <c r="E38" s="109">
        <v>17</v>
      </c>
      <c r="F38" s="114">
        <f t="shared" si="1"/>
        <v>0.85</v>
      </c>
      <c r="G38" s="109">
        <v>15</v>
      </c>
      <c r="H38" s="114">
        <f t="shared" si="2"/>
        <v>0.75</v>
      </c>
      <c r="I38" s="109">
        <v>17</v>
      </c>
      <c r="J38" s="114">
        <f t="shared" si="3"/>
        <v>0.89473684210526316</v>
      </c>
      <c r="K38" s="109">
        <v>17</v>
      </c>
      <c r="L38" s="114">
        <f t="shared" si="4"/>
        <v>0.89473684210526316</v>
      </c>
      <c r="M38" s="129">
        <f t="shared" si="5"/>
        <v>0.84456140350877207</v>
      </c>
    </row>
    <row r="39" spans="1:13" s="27" customFormat="1" ht="30" customHeight="1">
      <c r="A39" s="31">
        <v>34</v>
      </c>
      <c r="B39" s="46" t="s">
        <v>533</v>
      </c>
      <c r="C39" s="109">
        <v>12</v>
      </c>
      <c r="D39" s="114">
        <f t="shared" si="0"/>
        <v>0.66666666666666663</v>
      </c>
      <c r="E39" s="109">
        <v>15</v>
      </c>
      <c r="F39" s="114">
        <f t="shared" si="1"/>
        <v>0.75</v>
      </c>
      <c r="G39" s="109">
        <v>14</v>
      </c>
      <c r="H39" s="114">
        <f t="shared" si="2"/>
        <v>0.7</v>
      </c>
      <c r="I39" s="109">
        <v>15</v>
      </c>
      <c r="J39" s="114">
        <f t="shared" si="3"/>
        <v>0.78947368421052633</v>
      </c>
      <c r="K39" s="109">
        <v>15</v>
      </c>
      <c r="L39" s="114">
        <f t="shared" si="4"/>
        <v>0.78947368421052633</v>
      </c>
      <c r="M39" s="129">
        <f t="shared" si="5"/>
        <v>0.73912280701754374</v>
      </c>
    </row>
    <row r="40" spans="1:13" s="27" customFormat="1" ht="30" customHeight="1">
      <c r="A40" s="31">
        <v>35</v>
      </c>
      <c r="B40" s="46" t="s">
        <v>548</v>
      </c>
      <c r="C40" s="109">
        <v>11</v>
      </c>
      <c r="D40" s="114">
        <f t="shared" si="0"/>
        <v>0.61111111111111116</v>
      </c>
      <c r="E40" s="109">
        <v>12</v>
      </c>
      <c r="F40" s="114">
        <f t="shared" si="1"/>
        <v>0.6</v>
      </c>
      <c r="G40" s="109">
        <v>13</v>
      </c>
      <c r="H40" s="114">
        <f t="shared" si="2"/>
        <v>0.65</v>
      </c>
      <c r="I40" s="109">
        <v>12</v>
      </c>
      <c r="J40" s="114">
        <f t="shared" si="3"/>
        <v>0.63157894736842102</v>
      </c>
      <c r="K40" s="109">
        <v>12</v>
      </c>
      <c r="L40" s="114">
        <f t="shared" si="4"/>
        <v>0.63157894736842102</v>
      </c>
      <c r="M40" s="129">
        <f t="shared" si="5"/>
        <v>0.62485380116959066</v>
      </c>
    </row>
    <row r="41" spans="1:13" s="27" customFormat="1" ht="30" customHeight="1">
      <c r="A41" s="31">
        <v>36</v>
      </c>
      <c r="B41" s="46" t="s">
        <v>536</v>
      </c>
      <c r="C41" s="109">
        <v>15</v>
      </c>
      <c r="D41" s="114">
        <f t="shared" si="0"/>
        <v>0.83333333333333337</v>
      </c>
      <c r="E41" s="109">
        <v>17</v>
      </c>
      <c r="F41" s="114">
        <f t="shared" si="1"/>
        <v>0.85</v>
      </c>
      <c r="G41" s="109">
        <v>17</v>
      </c>
      <c r="H41" s="114">
        <f t="shared" si="2"/>
        <v>0.85</v>
      </c>
      <c r="I41" s="109">
        <v>17</v>
      </c>
      <c r="J41" s="114">
        <f t="shared" si="3"/>
        <v>0.89473684210526316</v>
      </c>
      <c r="K41" s="109">
        <v>17</v>
      </c>
      <c r="L41" s="114">
        <f t="shared" si="4"/>
        <v>0.89473684210526316</v>
      </c>
      <c r="M41" s="129">
        <f t="shared" si="5"/>
        <v>0.86456140350877198</v>
      </c>
    </row>
    <row r="42" spans="1:13" s="27" customFormat="1" ht="30" customHeight="1">
      <c r="A42" s="31">
        <v>37</v>
      </c>
      <c r="B42" s="46" t="s">
        <v>553</v>
      </c>
      <c r="C42" s="109">
        <v>11</v>
      </c>
      <c r="D42" s="114">
        <f t="shared" si="0"/>
        <v>0.61111111111111116</v>
      </c>
      <c r="E42" s="109">
        <v>14</v>
      </c>
      <c r="F42" s="114">
        <f t="shared" si="1"/>
        <v>0.7</v>
      </c>
      <c r="G42" s="109">
        <v>14</v>
      </c>
      <c r="H42" s="114">
        <f t="shared" si="2"/>
        <v>0.7</v>
      </c>
      <c r="I42" s="109">
        <v>10</v>
      </c>
      <c r="J42" s="114">
        <f t="shared" si="3"/>
        <v>0.52631578947368418</v>
      </c>
      <c r="K42" s="109">
        <v>10</v>
      </c>
      <c r="L42" s="114">
        <f t="shared" si="4"/>
        <v>0.52631578947368418</v>
      </c>
      <c r="M42" s="129">
        <f t="shared" si="5"/>
        <v>0.61274853801169593</v>
      </c>
    </row>
    <row r="43" spans="1:13" s="27" customFormat="1" ht="30" customHeight="1">
      <c r="A43" s="31">
        <v>38</v>
      </c>
      <c r="B43" s="46" t="s">
        <v>745</v>
      </c>
      <c r="C43" s="109">
        <v>11</v>
      </c>
      <c r="D43" s="114">
        <f t="shared" si="0"/>
        <v>0.61111111111111116</v>
      </c>
      <c r="E43" s="109">
        <v>13</v>
      </c>
      <c r="F43" s="114">
        <f t="shared" si="1"/>
        <v>0.65</v>
      </c>
      <c r="G43" s="109">
        <v>15</v>
      </c>
      <c r="H43" s="114">
        <f t="shared" si="2"/>
        <v>0.75</v>
      </c>
      <c r="I43" s="109">
        <v>13</v>
      </c>
      <c r="J43" s="114">
        <f t="shared" si="3"/>
        <v>0.68421052631578949</v>
      </c>
      <c r="K43" s="109">
        <v>13</v>
      </c>
      <c r="L43" s="114">
        <f t="shared" si="4"/>
        <v>0.68421052631578949</v>
      </c>
      <c r="M43" s="129">
        <f t="shared" si="5"/>
        <v>0.67590643274853801</v>
      </c>
    </row>
    <row r="44" spans="1:13" s="27" customFormat="1" ht="30" customHeight="1">
      <c r="A44" s="31">
        <v>39</v>
      </c>
      <c r="B44" s="46" t="s">
        <v>746</v>
      </c>
      <c r="C44" s="109">
        <v>7</v>
      </c>
      <c r="D44" s="114">
        <f t="shared" si="0"/>
        <v>0.3888888888888889</v>
      </c>
      <c r="E44" s="109">
        <v>9</v>
      </c>
      <c r="F44" s="114">
        <f t="shared" si="1"/>
        <v>0.45</v>
      </c>
      <c r="G44" s="109">
        <v>12</v>
      </c>
      <c r="H44" s="114">
        <f t="shared" si="2"/>
        <v>0.6</v>
      </c>
      <c r="I44" s="109">
        <v>9</v>
      </c>
      <c r="J44" s="114">
        <f t="shared" si="3"/>
        <v>0.47368421052631576</v>
      </c>
      <c r="K44" s="109">
        <v>9</v>
      </c>
      <c r="L44" s="114">
        <f t="shared" si="4"/>
        <v>0.47368421052631576</v>
      </c>
      <c r="M44" s="129">
        <f t="shared" si="5"/>
        <v>0.47725146198830409</v>
      </c>
    </row>
    <row r="45" spans="1:13" s="27" customFormat="1" ht="30" customHeight="1">
      <c r="A45" s="31">
        <v>40</v>
      </c>
      <c r="B45" s="46" t="s">
        <v>743</v>
      </c>
      <c r="C45" s="109">
        <v>10</v>
      </c>
      <c r="D45" s="114">
        <f t="shared" si="0"/>
        <v>0.55555555555555558</v>
      </c>
      <c r="E45" s="109">
        <v>9</v>
      </c>
      <c r="F45" s="114">
        <f t="shared" si="1"/>
        <v>0.45</v>
      </c>
      <c r="G45" s="109">
        <v>15</v>
      </c>
      <c r="H45" s="114">
        <f t="shared" si="2"/>
        <v>0.75</v>
      </c>
      <c r="I45" s="109">
        <v>9</v>
      </c>
      <c r="J45" s="114">
        <f t="shared" si="3"/>
        <v>0.47368421052631576</v>
      </c>
      <c r="K45" s="109">
        <v>9</v>
      </c>
      <c r="L45" s="114">
        <f t="shared" si="4"/>
        <v>0.47368421052631576</v>
      </c>
      <c r="M45" s="129">
        <f t="shared" si="5"/>
        <v>0.5405847953216375</v>
      </c>
    </row>
    <row r="46" spans="1:13" s="27" customFormat="1" ht="30" customHeight="1">
      <c r="A46" s="31">
        <v>41</v>
      </c>
      <c r="B46" s="46" t="s">
        <v>744</v>
      </c>
      <c r="C46" s="109">
        <v>11</v>
      </c>
      <c r="D46" s="114">
        <f t="shared" si="0"/>
        <v>0.61111111111111116</v>
      </c>
      <c r="E46" s="109">
        <v>11</v>
      </c>
      <c r="F46" s="114">
        <f t="shared" si="1"/>
        <v>0.55000000000000004</v>
      </c>
      <c r="G46" s="109">
        <v>14</v>
      </c>
      <c r="H46" s="114">
        <f t="shared" si="2"/>
        <v>0.7</v>
      </c>
      <c r="I46" s="109">
        <v>8</v>
      </c>
      <c r="J46" s="114">
        <f t="shared" si="3"/>
        <v>0.42105263157894735</v>
      </c>
      <c r="K46" s="109">
        <v>8</v>
      </c>
      <c r="L46" s="114">
        <f t="shared" si="4"/>
        <v>0.42105263157894735</v>
      </c>
      <c r="M46" s="129">
        <f t="shared" si="5"/>
        <v>0.54064327485380115</v>
      </c>
    </row>
    <row r="47" spans="1:13" s="27" customFormat="1" ht="30" customHeight="1">
      <c r="A47" s="31">
        <v>42</v>
      </c>
      <c r="B47" s="46" t="s">
        <v>596</v>
      </c>
      <c r="C47" s="109">
        <v>11</v>
      </c>
      <c r="D47" s="114">
        <f t="shared" si="0"/>
        <v>0.61111111111111116</v>
      </c>
      <c r="E47" s="109">
        <v>11</v>
      </c>
      <c r="F47" s="114">
        <f t="shared" si="1"/>
        <v>0.55000000000000004</v>
      </c>
      <c r="G47" s="109">
        <v>13</v>
      </c>
      <c r="H47" s="114">
        <f t="shared" si="2"/>
        <v>0.65</v>
      </c>
      <c r="I47" s="109">
        <v>11</v>
      </c>
      <c r="J47" s="114">
        <f t="shared" si="3"/>
        <v>0.57894736842105265</v>
      </c>
      <c r="K47" s="109">
        <v>11</v>
      </c>
      <c r="L47" s="114">
        <f t="shared" si="4"/>
        <v>0.57894736842105265</v>
      </c>
      <c r="M47" s="129">
        <f t="shared" si="5"/>
        <v>0.59380116959064333</v>
      </c>
    </row>
    <row r="48" spans="1:13" s="27" customFormat="1" ht="30" customHeight="1">
      <c r="A48" s="31">
        <v>43</v>
      </c>
      <c r="B48" s="46" t="s">
        <v>996</v>
      </c>
      <c r="C48" s="109">
        <v>12</v>
      </c>
      <c r="D48" s="114">
        <f t="shared" si="0"/>
        <v>0.66666666666666663</v>
      </c>
      <c r="E48" s="109">
        <v>13</v>
      </c>
      <c r="F48" s="114">
        <f t="shared" si="1"/>
        <v>0.65</v>
      </c>
      <c r="G48" s="109">
        <v>14</v>
      </c>
      <c r="H48" s="114">
        <f t="shared" si="2"/>
        <v>0.7</v>
      </c>
      <c r="I48" s="109">
        <v>13</v>
      </c>
      <c r="J48" s="114">
        <f t="shared" si="3"/>
        <v>0.68421052631578949</v>
      </c>
      <c r="K48" s="109">
        <v>13</v>
      </c>
      <c r="L48" s="114">
        <f t="shared" si="4"/>
        <v>0.68421052631578949</v>
      </c>
      <c r="M48" s="129">
        <f t="shared" si="5"/>
        <v>0.67701754385964907</v>
      </c>
    </row>
    <row r="49" spans="1:13" s="27" customFormat="1" ht="30" customHeight="1">
      <c r="A49" s="31">
        <v>44</v>
      </c>
      <c r="B49" s="46" t="s">
        <v>930</v>
      </c>
      <c r="C49" s="109">
        <v>12</v>
      </c>
      <c r="D49" s="114">
        <f t="shared" si="0"/>
        <v>0.66666666666666663</v>
      </c>
      <c r="E49" s="109">
        <v>12</v>
      </c>
      <c r="F49" s="114">
        <f t="shared" si="1"/>
        <v>0.6</v>
      </c>
      <c r="G49" s="109">
        <v>14</v>
      </c>
      <c r="H49" s="114">
        <f t="shared" si="2"/>
        <v>0.7</v>
      </c>
      <c r="I49" s="109">
        <v>12</v>
      </c>
      <c r="J49" s="114">
        <f t="shared" si="3"/>
        <v>0.63157894736842102</v>
      </c>
      <c r="K49" s="109">
        <v>12</v>
      </c>
      <c r="L49" s="114">
        <f t="shared" si="4"/>
        <v>0.63157894736842102</v>
      </c>
      <c r="M49" s="129">
        <f t="shared" si="5"/>
        <v>0.64596491228070163</v>
      </c>
    </row>
    <row r="50" spans="1:13" s="27" customFormat="1" ht="30" customHeight="1">
      <c r="A50" s="31">
        <v>45</v>
      </c>
      <c r="B50" s="46" t="s">
        <v>931</v>
      </c>
      <c r="C50" s="109">
        <v>11</v>
      </c>
      <c r="D50" s="114">
        <f t="shared" si="0"/>
        <v>0.61111111111111116</v>
      </c>
      <c r="E50" s="109">
        <v>12</v>
      </c>
      <c r="F50" s="114">
        <f t="shared" si="1"/>
        <v>0.6</v>
      </c>
      <c r="G50" s="109">
        <v>14</v>
      </c>
      <c r="H50" s="114">
        <f t="shared" si="2"/>
        <v>0.7</v>
      </c>
      <c r="I50" s="109">
        <v>12</v>
      </c>
      <c r="J50" s="114">
        <f t="shared" si="3"/>
        <v>0.63157894736842102</v>
      </c>
      <c r="K50" s="109">
        <v>12</v>
      </c>
      <c r="L50" s="114">
        <f t="shared" si="4"/>
        <v>0.63157894736842102</v>
      </c>
      <c r="M50" s="129">
        <f t="shared" si="5"/>
        <v>0.63485380116959056</v>
      </c>
    </row>
    <row r="51" spans="1:13" s="27" customFormat="1" ht="30" customHeight="1">
      <c r="A51" s="31">
        <v>46</v>
      </c>
      <c r="B51" s="46" t="s">
        <v>932</v>
      </c>
      <c r="C51" s="109">
        <v>6</v>
      </c>
      <c r="D51" s="114">
        <f t="shared" si="0"/>
        <v>0.33333333333333331</v>
      </c>
      <c r="E51" s="109">
        <v>7</v>
      </c>
      <c r="F51" s="114">
        <f t="shared" si="1"/>
        <v>0.35</v>
      </c>
      <c r="G51" s="109">
        <v>13</v>
      </c>
      <c r="H51" s="114">
        <f t="shared" si="2"/>
        <v>0.65</v>
      </c>
      <c r="I51" s="109">
        <v>7</v>
      </c>
      <c r="J51" s="114">
        <f t="shared" si="3"/>
        <v>0.36842105263157893</v>
      </c>
      <c r="K51" s="109">
        <v>7</v>
      </c>
      <c r="L51" s="114">
        <f t="shared" si="4"/>
        <v>0.36842105263157893</v>
      </c>
      <c r="M51" s="129">
        <f t="shared" si="5"/>
        <v>0.41403508771929831</v>
      </c>
    </row>
    <row r="52" spans="1:13" s="27" customFormat="1" ht="30" customHeight="1">
      <c r="A52" s="31">
        <v>47</v>
      </c>
      <c r="B52" s="46" t="s">
        <v>933</v>
      </c>
      <c r="C52" s="109">
        <v>10</v>
      </c>
      <c r="D52" s="114">
        <f t="shared" si="0"/>
        <v>0.55555555555555558</v>
      </c>
      <c r="E52" s="109">
        <v>11</v>
      </c>
      <c r="F52" s="114">
        <f t="shared" si="1"/>
        <v>0.55000000000000004</v>
      </c>
      <c r="G52" s="109">
        <v>12</v>
      </c>
      <c r="H52" s="114">
        <f t="shared" si="2"/>
        <v>0.6</v>
      </c>
      <c r="I52" s="109">
        <v>11</v>
      </c>
      <c r="J52" s="114">
        <f t="shared" si="3"/>
        <v>0.57894736842105265</v>
      </c>
      <c r="K52" s="109">
        <v>11</v>
      </c>
      <c r="L52" s="114">
        <f t="shared" si="4"/>
        <v>0.57894736842105265</v>
      </c>
      <c r="M52" s="129">
        <f t="shared" si="5"/>
        <v>0.57269005847953225</v>
      </c>
    </row>
    <row r="53" spans="1:13" s="27" customFormat="1" ht="30" customHeight="1">
      <c r="A53" s="31">
        <v>48</v>
      </c>
      <c r="B53" s="46" t="s">
        <v>997</v>
      </c>
      <c r="C53" s="109">
        <v>1</v>
      </c>
      <c r="D53" s="114">
        <f t="shared" si="0"/>
        <v>5.5555555555555552E-2</v>
      </c>
      <c r="E53" s="109">
        <v>4</v>
      </c>
      <c r="F53" s="114">
        <f t="shared" si="1"/>
        <v>0.2</v>
      </c>
      <c r="G53" s="109">
        <v>4</v>
      </c>
      <c r="H53" s="114">
        <f t="shared" si="2"/>
        <v>0.2</v>
      </c>
      <c r="I53" s="109">
        <v>4</v>
      </c>
      <c r="J53" s="114">
        <f t="shared" si="3"/>
        <v>0.21052631578947367</v>
      </c>
      <c r="K53" s="109">
        <v>4</v>
      </c>
      <c r="L53" s="114">
        <f t="shared" si="4"/>
        <v>0.21052631578947367</v>
      </c>
      <c r="M53" s="129">
        <f t="shared" si="5"/>
        <v>0.17532163742690057</v>
      </c>
    </row>
    <row r="54" spans="1:13" s="27" customFormat="1" ht="30" customHeight="1">
      <c r="A54" s="31">
        <v>49</v>
      </c>
      <c r="B54" s="46" t="s">
        <v>998</v>
      </c>
      <c r="C54" s="109">
        <v>7</v>
      </c>
      <c r="D54" s="114">
        <f t="shared" si="0"/>
        <v>0.3888888888888889</v>
      </c>
      <c r="E54" s="109">
        <v>9</v>
      </c>
      <c r="F54" s="114">
        <f t="shared" si="1"/>
        <v>0.45</v>
      </c>
      <c r="G54" s="109">
        <v>11</v>
      </c>
      <c r="H54" s="114">
        <f t="shared" si="2"/>
        <v>0.55000000000000004</v>
      </c>
      <c r="I54" s="109">
        <v>9</v>
      </c>
      <c r="J54" s="114">
        <f t="shared" si="3"/>
        <v>0.47368421052631576</v>
      </c>
      <c r="K54" s="109">
        <v>9</v>
      </c>
      <c r="L54" s="114">
        <f t="shared" si="4"/>
        <v>0.47368421052631576</v>
      </c>
      <c r="M54" s="129">
        <f t="shared" si="5"/>
        <v>0.46725146198830414</v>
      </c>
    </row>
    <row r="55" spans="1:13" s="27" customFormat="1" ht="30" customHeight="1">
      <c r="A55" s="31">
        <v>50</v>
      </c>
      <c r="B55" s="46" t="s">
        <v>549</v>
      </c>
      <c r="C55" s="109">
        <v>7</v>
      </c>
      <c r="D55" s="114">
        <f t="shared" si="0"/>
        <v>0.3888888888888889</v>
      </c>
      <c r="E55" s="109">
        <v>9</v>
      </c>
      <c r="F55" s="114">
        <f t="shared" si="1"/>
        <v>0.45</v>
      </c>
      <c r="G55" s="109">
        <v>12</v>
      </c>
      <c r="H55" s="114">
        <f t="shared" si="2"/>
        <v>0.6</v>
      </c>
      <c r="I55" s="109">
        <v>9</v>
      </c>
      <c r="J55" s="114">
        <f t="shared" si="3"/>
        <v>0.47368421052631576</v>
      </c>
      <c r="K55" s="109">
        <v>9</v>
      </c>
      <c r="L55" s="114">
        <f t="shared" si="4"/>
        <v>0.47368421052631576</v>
      </c>
      <c r="M55" s="129">
        <f t="shared" si="5"/>
        <v>0.47725146198830409</v>
      </c>
    </row>
    <row r="56" spans="1:13" s="27" customFormat="1" ht="30" customHeight="1">
      <c r="A56" s="61"/>
      <c r="D56" s="112"/>
      <c r="F56" s="86"/>
      <c r="H56" s="86"/>
      <c r="I56" s="112"/>
      <c r="J56" s="86"/>
      <c r="K56" s="112"/>
      <c r="L56" s="86"/>
    </row>
    <row r="57" spans="1:13" s="27" customFormat="1" ht="30" customHeight="1">
      <c r="A57" s="56"/>
      <c r="D57" s="112"/>
      <c r="F57" s="86"/>
      <c r="H57" s="86"/>
      <c r="I57" s="112"/>
      <c r="J57" s="86"/>
      <c r="K57" s="112"/>
      <c r="L57" s="86"/>
    </row>
    <row r="58" spans="1:13" s="27" customFormat="1" ht="30" customHeight="1">
      <c r="A58" s="56"/>
      <c r="D58" s="112"/>
      <c r="F58" s="86"/>
      <c r="H58" s="86"/>
      <c r="I58" s="112"/>
      <c r="J58" s="86"/>
      <c r="K58" s="112"/>
      <c r="L58" s="86"/>
    </row>
    <row r="59" spans="1:13" ht="24.95" customHeight="1">
      <c r="A59" s="60"/>
    </row>
  </sheetData>
  <mergeCells count="6">
    <mergeCell ref="K2:L2"/>
    <mergeCell ref="A1:L1"/>
    <mergeCell ref="C2:D2"/>
    <mergeCell ref="E2:F2"/>
    <mergeCell ref="G2:H2"/>
    <mergeCell ref="I2:J2"/>
  </mergeCells>
  <pageMargins left="0.27" right="0.34" top="0.25" bottom="0.25" header="0.3" footer="0.3"/>
  <pageSetup paperSize="9" scale="85" fitToWidth="2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A31" sqref="A31:XFD31"/>
    </sheetView>
  </sheetViews>
  <sheetFormatPr defaultRowHeight="24.95" customHeight="1"/>
  <cols>
    <col min="2" max="2" width="34" style="9" customWidth="1"/>
    <col min="3" max="3" width="11.28515625" style="5" customWidth="1"/>
    <col min="4" max="4" width="10.42578125" style="118" customWidth="1"/>
    <col min="5" max="5" width="11.5703125" customWidth="1"/>
    <col min="6" max="6" width="11.5703125" style="118" customWidth="1"/>
    <col min="7" max="7" width="12.85546875" customWidth="1"/>
    <col min="8" max="8" width="13" style="118" customWidth="1"/>
    <col min="9" max="9" width="10.5703125" customWidth="1"/>
    <col min="10" max="10" width="10.85546875" style="118" customWidth="1"/>
  </cols>
  <sheetData>
    <row r="1" spans="1:11" ht="21" customHeight="1">
      <c r="A1" s="196" t="s">
        <v>1001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s="16" customFormat="1" ht="24.95" customHeight="1">
      <c r="A2" s="88"/>
      <c r="B2" s="89" t="s">
        <v>401</v>
      </c>
      <c r="C2" s="191" t="s">
        <v>1036</v>
      </c>
      <c r="D2" s="191"/>
      <c r="E2" s="191" t="s">
        <v>1037</v>
      </c>
      <c r="F2" s="191"/>
      <c r="G2" s="189" t="s">
        <v>1038</v>
      </c>
      <c r="H2" s="190"/>
      <c r="I2" s="191" t="s">
        <v>1039</v>
      </c>
      <c r="J2" s="191"/>
      <c r="K2" s="113"/>
    </row>
    <row r="3" spans="1:11" ht="24.95" customHeight="1">
      <c r="A3" s="73"/>
      <c r="B3" s="83" t="s">
        <v>1014</v>
      </c>
      <c r="C3" s="7" t="s">
        <v>1052</v>
      </c>
      <c r="D3" s="75" t="s">
        <v>1015</v>
      </c>
      <c r="E3" s="7" t="s">
        <v>1052</v>
      </c>
      <c r="F3" s="75" t="s">
        <v>1015</v>
      </c>
      <c r="G3" s="7" t="s">
        <v>1052</v>
      </c>
      <c r="H3" s="75" t="s">
        <v>1015</v>
      </c>
      <c r="I3" s="7" t="s">
        <v>1052</v>
      </c>
      <c r="J3" s="75" t="s">
        <v>1015</v>
      </c>
      <c r="K3" s="76" t="s">
        <v>1052</v>
      </c>
    </row>
    <row r="4" spans="1:11" ht="24.95" customHeight="1">
      <c r="A4" s="92"/>
      <c r="B4" s="83" t="s">
        <v>1016</v>
      </c>
      <c r="C4" s="93">
        <v>9</v>
      </c>
      <c r="D4" s="115"/>
      <c r="E4" s="93">
        <v>18</v>
      </c>
      <c r="F4" s="115"/>
      <c r="G4" s="93">
        <v>18</v>
      </c>
      <c r="H4" s="115"/>
      <c r="I4" s="93">
        <v>11</v>
      </c>
      <c r="J4" s="117"/>
      <c r="K4" s="95" t="s">
        <v>1017</v>
      </c>
    </row>
    <row r="5" spans="1:11" ht="15.75">
      <c r="A5" s="91" t="s">
        <v>468</v>
      </c>
      <c r="B5" s="80" t="s">
        <v>474</v>
      </c>
      <c r="C5" s="81"/>
      <c r="D5" s="116"/>
      <c r="E5" s="3"/>
      <c r="F5" s="116"/>
      <c r="G5" s="3"/>
      <c r="H5" s="116"/>
      <c r="I5" s="3"/>
      <c r="J5" s="116"/>
      <c r="K5" s="4"/>
    </row>
    <row r="6" spans="1:11" s="22" customFormat="1" ht="24.95" customHeight="1">
      <c r="A6" s="20">
        <v>1</v>
      </c>
      <c r="B6" s="21" t="s">
        <v>190</v>
      </c>
      <c r="C6" s="108">
        <v>7</v>
      </c>
      <c r="D6" s="117">
        <f>C6/9</f>
        <v>0.77777777777777779</v>
      </c>
      <c r="E6" s="108">
        <v>15</v>
      </c>
      <c r="F6" s="117">
        <f>E6/18</f>
        <v>0.83333333333333337</v>
      </c>
      <c r="G6" s="108">
        <v>15</v>
      </c>
      <c r="H6" s="117">
        <f>G6/18</f>
        <v>0.83333333333333337</v>
      </c>
      <c r="I6" s="108">
        <v>9</v>
      </c>
      <c r="J6" s="117">
        <f>I6/11</f>
        <v>0.81818181818181823</v>
      </c>
      <c r="K6" s="131">
        <f>(D6+F6+H6+J6)/4</f>
        <v>0.81565656565656575</v>
      </c>
    </row>
    <row r="7" spans="1:11" s="22" customFormat="1" ht="24.95" customHeight="1">
      <c r="A7" s="20">
        <v>2</v>
      </c>
      <c r="B7" s="21" t="s">
        <v>191</v>
      </c>
      <c r="C7" s="108">
        <v>4</v>
      </c>
      <c r="D7" s="117">
        <f t="shared" ref="D7:D31" si="0">C7/9</f>
        <v>0.44444444444444442</v>
      </c>
      <c r="E7" s="108">
        <v>9</v>
      </c>
      <c r="F7" s="117">
        <f t="shared" ref="F7:F31" si="1">E7/18</f>
        <v>0.5</v>
      </c>
      <c r="G7" s="108">
        <v>9</v>
      </c>
      <c r="H7" s="117">
        <f t="shared" ref="H7:H31" si="2">G7/18</f>
        <v>0.5</v>
      </c>
      <c r="I7" s="108">
        <v>4</v>
      </c>
      <c r="J7" s="117">
        <f t="shared" ref="J7:J31" si="3">I7/11</f>
        <v>0.36363636363636365</v>
      </c>
      <c r="K7" s="131">
        <f t="shared" ref="K7:K31" si="4">(D7+F7+H7+J7)/4</f>
        <v>0.45202020202020199</v>
      </c>
    </row>
    <row r="8" spans="1:11" s="22" customFormat="1" ht="24.95" customHeight="1">
      <c r="A8" s="20">
        <v>3</v>
      </c>
      <c r="B8" s="21" t="s">
        <v>192</v>
      </c>
      <c r="C8" s="108">
        <v>7</v>
      </c>
      <c r="D8" s="117">
        <f t="shared" si="0"/>
        <v>0.77777777777777779</v>
      </c>
      <c r="E8" s="108">
        <v>14</v>
      </c>
      <c r="F8" s="117">
        <f t="shared" si="1"/>
        <v>0.77777777777777779</v>
      </c>
      <c r="G8" s="108">
        <v>14</v>
      </c>
      <c r="H8" s="117">
        <f t="shared" si="2"/>
        <v>0.77777777777777779</v>
      </c>
      <c r="I8" s="108">
        <v>2</v>
      </c>
      <c r="J8" s="117">
        <f t="shared" si="3"/>
        <v>0.18181818181818182</v>
      </c>
      <c r="K8" s="131">
        <f t="shared" si="4"/>
        <v>0.62878787878787878</v>
      </c>
    </row>
    <row r="9" spans="1:11" s="22" customFormat="1" ht="24.95" customHeight="1">
      <c r="A9" s="20">
        <v>4</v>
      </c>
      <c r="B9" s="21" t="s">
        <v>193</v>
      </c>
      <c r="C9" s="108">
        <v>3</v>
      </c>
      <c r="D9" s="117">
        <f t="shared" si="0"/>
        <v>0.33333333333333331</v>
      </c>
      <c r="E9" s="108">
        <v>5</v>
      </c>
      <c r="F9" s="117">
        <f t="shared" si="1"/>
        <v>0.27777777777777779</v>
      </c>
      <c r="G9" s="108">
        <v>5</v>
      </c>
      <c r="H9" s="117">
        <f t="shared" si="2"/>
        <v>0.27777777777777779</v>
      </c>
      <c r="I9" s="108">
        <v>1</v>
      </c>
      <c r="J9" s="117">
        <f t="shared" si="3"/>
        <v>9.0909090909090912E-2</v>
      </c>
      <c r="K9" s="131">
        <f t="shared" si="4"/>
        <v>0.24494949494949497</v>
      </c>
    </row>
    <row r="10" spans="1:11" s="22" customFormat="1" ht="24.95" customHeight="1">
      <c r="A10" s="20">
        <v>5</v>
      </c>
      <c r="B10" s="21" t="s">
        <v>194</v>
      </c>
      <c r="C10" s="108">
        <v>3</v>
      </c>
      <c r="D10" s="117">
        <f t="shared" si="0"/>
        <v>0.33333333333333331</v>
      </c>
      <c r="E10" s="108">
        <v>8</v>
      </c>
      <c r="F10" s="117">
        <f t="shared" si="1"/>
        <v>0.44444444444444442</v>
      </c>
      <c r="G10" s="108">
        <v>8</v>
      </c>
      <c r="H10" s="117">
        <f t="shared" si="2"/>
        <v>0.44444444444444442</v>
      </c>
      <c r="I10" s="108">
        <v>1</v>
      </c>
      <c r="J10" s="117">
        <f t="shared" si="3"/>
        <v>9.0909090909090912E-2</v>
      </c>
      <c r="K10" s="131">
        <f t="shared" si="4"/>
        <v>0.32828282828282823</v>
      </c>
    </row>
    <row r="11" spans="1:11" s="22" customFormat="1" ht="24.95" customHeight="1">
      <c r="A11" s="20">
        <v>6</v>
      </c>
      <c r="B11" s="21" t="s">
        <v>195</v>
      </c>
      <c r="C11" s="108">
        <v>4</v>
      </c>
      <c r="D11" s="117">
        <f t="shared" si="0"/>
        <v>0.44444444444444442</v>
      </c>
      <c r="E11" s="108">
        <v>8</v>
      </c>
      <c r="F11" s="117">
        <f t="shared" si="1"/>
        <v>0.44444444444444442</v>
      </c>
      <c r="G11" s="108">
        <v>8</v>
      </c>
      <c r="H11" s="117">
        <f t="shared" si="2"/>
        <v>0.44444444444444442</v>
      </c>
      <c r="I11" s="108">
        <v>6</v>
      </c>
      <c r="J11" s="117">
        <f t="shared" si="3"/>
        <v>0.54545454545454541</v>
      </c>
      <c r="K11" s="131">
        <f t="shared" si="4"/>
        <v>0.46969696969696967</v>
      </c>
    </row>
    <row r="12" spans="1:11" s="22" customFormat="1" ht="24.95" customHeight="1">
      <c r="A12" s="20">
        <v>7</v>
      </c>
      <c r="B12" s="21" t="s">
        <v>196</v>
      </c>
      <c r="C12" s="108">
        <v>8</v>
      </c>
      <c r="D12" s="117">
        <f t="shared" si="0"/>
        <v>0.88888888888888884</v>
      </c>
      <c r="E12" s="108">
        <v>16</v>
      </c>
      <c r="F12" s="117">
        <f t="shared" si="1"/>
        <v>0.88888888888888884</v>
      </c>
      <c r="G12" s="108">
        <v>16</v>
      </c>
      <c r="H12" s="117">
        <f t="shared" si="2"/>
        <v>0.88888888888888884</v>
      </c>
      <c r="I12" s="108">
        <v>9</v>
      </c>
      <c r="J12" s="117">
        <f t="shared" si="3"/>
        <v>0.81818181818181823</v>
      </c>
      <c r="K12" s="131">
        <f t="shared" si="4"/>
        <v>0.87121212121212122</v>
      </c>
    </row>
    <row r="13" spans="1:11" s="22" customFormat="1" ht="24.95" customHeight="1">
      <c r="A13" s="20">
        <v>8</v>
      </c>
      <c r="B13" s="21" t="s">
        <v>197</v>
      </c>
      <c r="C13" s="108">
        <v>6</v>
      </c>
      <c r="D13" s="117">
        <f t="shared" si="0"/>
        <v>0.66666666666666663</v>
      </c>
      <c r="E13" s="108">
        <v>14</v>
      </c>
      <c r="F13" s="117">
        <f t="shared" si="1"/>
        <v>0.77777777777777779</v>
      </c>
      <c r="G13" s="108">
        <v>14</v>
      </c>
      <c r="H13" s="117">
        <f t="shared" si="2"/>
        <v>0.77777777777777779</v>
      </c>
      <c r="I13" s="108">
        <v>7</v>
      </c>
      <c r="J13" s="117">
        <f t="shared" si="3"/>
        <v>0.63636363636363635</v>
      </c>
      <c r="K13" s="131">
        <f t="shared" si="4"/>
        <v>0.71464646464646464</v>
      </c>
    </row>
    <row r="14" spans="1:11" s="22" customFormat="1" ht="24.95" customHeight="1">
      <c r="A14" s="20">
        <v>9</v>
      </c>
      <c r="B14" s="21" t="s">
        <v>198</v>
      </c>
      <c r="C14" s="108">
        <v>7</v>
      </c>
      <c r="D14" s="117">
        <f t="shared" si="0"/>
        <v>0.77777777777777779</v>
      </c>
      <c r="E14" s="108">
        <v>13</v>
      </c>
      <c r="F14" s="117">
        <f t="shared" si="1"/>
        <v>0.72222222222222221</v>
      </c>
      <c r="G14" s="108">
        <v>13</v>
      </c>
      <c r="H14" s="117">
        <f t="shared" si="2"/>
        <v>0.72222222222222221</v>
      </c>
      <c r="I14" s="108">
        <v>5</v>
      </c>
      <c r="J14" s="117">
        <f t="shared" si="3"/>
        <v>0.45454545454545453</v>
      </c>
      <c r="K14" s="131">
        <f t="shared" si="4"/>
        <v>0.66919191919191923</v>
      </c>
    </row>
    <row r="15" spans="1:11" s="22" customFormat="1" ht="24.95" customHeight="1">
      <c r="A15" s="20">
        <v>10</v>
      </c>
      <c r="B15" s="21" t="s">
        <v>199</v>
      </c>
      <c r="C15" s="108">
        <v>4</v>
      </c>
      <c r="D15" s="117">
        <f t="shared" si="0"/>
        <v>0.44444444444444442</v>
      </c>
      <c r="E15" s="108">
        <v>13</v>
      </c>
      <c r="F15" s="117">
        <f t="shared" si="1"/>
        <v>0.72222222222222221</v>
      </c>
      <c r="G15" s="108">
        <v>13</v>
      </c>
      <c r="H15" s="117">
        <f t="shared" si="2"/>
        <v>0.72222222222222221</v>
      </c>
      <c r="I15" s="108">
        <v>4</v>
      </c>
      <c r="J15" s="117">
        <f t="shared" si="3"/>
        <v>0.36363636363636365</v>
      </c>
      <c r="K15" s="131">
        <f t="shared" si="4"/>
        <v>0.56313131313131315</v>
      </c>
    </row>
    <row r="16" spans="1:11" s="22" customFormat="1" ht="24.95" customHeight="1">
      <c r="A16" s="20">
        <v>11</v>
      </c>
      <c r="B16" s="21" t="s">
        <v>200</v>
      </c>
      <c r="C16" s="108">
        <v>7</v>
      </c>
      <c r="D16" s="117">
        <f t="shared" si="0"/>
        <v>0.77777777777777779</v>
      </c>
      <c r="E16" s="108">
        <v>14</v>
      </c>
      <c r="F16" s="117">
        <f t="shared" si="1"/>
        <v>0.77777777777777779</v>
      </c>
      <c r="G16" s="108">
        <v>14</v>
      </c>
      <c r="H16" s="117">
        <f t="shared" si="2"/>
        <v>0.77777777777777779</v>
      </c>
      <c r="I16" s="108">
        <v>6</v>
      </c>
      <c r="J16" s="117">
        <f t="shared" si="3"/>
        <v>0.54545454545454541</v>
      </c>
      <c r="K16" s="131">
        <f t="shared" si="4"/>
        <v>0.71969696969696972</v>
      </c>
    </row>
    <row r="17" spans="1:11" s="22" customFormat="1" ht="24.95" customHeight="1">
      <c r="A17" s="20">
        <v>12</v>
      </c>
      <c r="B17" s="21" t="s">
        <v>201</v>
      </c>
      <c r="C17" s="108">
        <v>7</v>
      </c>
      <c r="D17" s="117">
        <f t="shared" si="0"/>
        <v>0.77777777777777779</v>
      </c>
      <c r="E17" s="108">
        <v>12</v>
      </c>
      <c r="F17" s="117">
        <f t="shared" si="1"/>
        <v>0.66666666666666663</v>
      </c>
      <c r="G17" s="108">
        <v>12</v>
      </c>
      <c r="H17" s="117">
        <f t="shared" si="2"/>
        <v>0.66666666666666663</v>
      </c>
      <c r="I17" s="108">
        <v>6</v>
      </c>
      <c r="J17" s="117">
        <f t="shared" si="3"/>
        <v>0.54545454545454541</v>
      </c>
      <c r="K17" s="131">
        <f t="shared" si="4"/>
        <v>0.66414141414141414</v>
      </c>
    </row>
    <row r="18" spans="1:11" s="22" customFormat="1" ht="24.95" customHeight="1">
      <c r="A18" s="20">
        <v>13</v>
      </c>
      <c r="B18" s="21" t="s">
        <v>202</v>
      </c>
      <c r="C18" s="108">
        <v>9</v>
      </c>
      <c r="D18" s="117">
        <f t="shared" si="0"/>
        <v>1</v>
      </c>
      <c r="E18" s="108">
        <v>17</v>
      </c>
      <c r="F18" s="117">
        <f t="shared" si="1"/>
        <v>0.94444444444444442</v>
      </c>
      <c r="G18" s="108">
        <v>17</v>
      </c>
      <c r="H18" s="117">
        <f t="shared" si="2"/>
        <v>0.94444444444444442</v>
      </c>
      <c r="I18" s="108">
        <v>5</v>
      </c>
      <c r="J18" s="117">
        <f t="shared" si="3"/>
        <v>0.45454545454545453</v>
      </c>
      <c r="K18" s="131">
        <f t="shared" si="4"/>
        <v>0.83585858585858586</v>
      </c>
    </row>
    <row r="19" spans="1:11" s="22" customFormat="1" ht="24.95" customHeight="1">
      <c r="A19" s="20">
        <v>14</v>
      </c>
      <c r="B19" s="21" t="s">
        <v>203</v>
      </c>
      <c r="C19" s="108">
        <v>8</v>
      </c>
      <c r="D19" s="117">
        <f t="shared" si="0"/>
        <v>0.88888888888888884</v>
      </c>
      <c r="E19" s="108">
        <v>15</v>
      </c>
      <c r="F19" s="117">
        <f t="shared" si="1"/>
        <v>0.83333333333333337</v>
      </c>
      <c r="G19" s="108">
        <v>15</v>
      </c>
      <c r="H19" s="117">
        <f t="shared" si="2"/>
        <v>0.83333333333333337</v>
      </c>
      <c r="I19" s="108">
        <v>6</v>
      </c>
      <c r="J19" s="117">
        <f t="shared" si="3"/>
        <v>0.54545454545454541</v>
      </c>
      <c r="K19" s="131">
        <f t="shared" si="4"/>
        <v>0.7752525252525253</v>
      </c>
    </row>
    <row r="20" spans="1:11" s="22" customFormat="1" ht="24.95" customHeight="1">
      <c r="A20" s="20">
        <v>15</v>
      </c>
      <c r="B20" s="21" t="s">
        <v>204</v>
      </c>
      <c r="C20" s="108">
        <v>5</v>
      </c>
      <c r="D20" s="117">
        <f t="shared" si="0"/>
        <v>0.55555555555555558</v>
      </c>
      <c r="E20" s="108">
        <v>15</v>
      </c>
      <c r="F20" s="117">
        <f t="shared" si="1"/>
        <v>0.83333333333333337</v>
      </c>
      <c r="G20" s="108">
        <v>15</v>
      </c>
      <c r="H20" s="117">
        <f t="shared" si="2"/>
        <v>0.83333333333333337</v>
      </c>
      <c r="I20" s="108">
        <v>6</v>
      </c>
      <c r="J20" s="117">
        <f t="shared" si="3"/>
        <v>0.54545454545454541</v>
      </c>
      <c r="K20" s="131">
        <f t="shared" si="4"/>
        <v>0.69191919191919193</v>
      </c>
    </row>
    <row r="21" spans="1:11" s="22" customFormat="1" ht="24.95" customHeight="1">
      <c r="A21" s="20">
        <v>16</v>
      </c>
      <c r="B21" s="21" t="s">
        <v>205</v>
      </c>
      <c r="C21" s="108">
        <v>1</v>
      </c>
      <c r="D21" s="117">
        <f t="shared" si="0"/>
        <v>0.1111111111111111</v>
      </c>
      <c r="E21" s="108">
        <v>3</v>
      </c>
      <c r="F21" s="117">
        <f t="shared" si="1"/>
        <v>0.16666666666666666</v>
      </c>
      <c r="G21" s="108">
        <v>3</v>
      </c>
      <c r="H21" s="117">
        <f t="shared" si="2"/>
        <v>0.16666666666666666</v>
      </c>
      <c r="I21" s="108">
        <v>3</v>
      </c>
      <c r="J21" s="117">
        <f t="shared" si="3"/>
        <v>0.27272727272727271</v>
      </c>
      <c r="K21" s="131">
        <f t="shared" si="4"/>
        <v>0.17929292929292928</v>
      </c>
    </row>
    <row r="22" spans="1:11" s="22" customFormat="1" ht="24.95" customHeight="1">
      <c r="A22" s="20">
        <v>17</v>
      </c>
      <c r="B22" s="21" t="s">
        <v>206</v>
      </c>
      <c r="C22" s="108">
        <v>5</v>
      </c>
      <c r="D22" s="117">
        <f t="shared" si="0"/>
        <v>0.55555555555555558</v>
      </c>
      <c r="E22" s="108">
        <v>12</v>
      </c>
      <c r="F22" s="117">
        <f t="shared" si="1"/>
        <v>0.66666666666666663</v>
      </c>
      <c r="G22" s="108">
        <v>12</v>
      </c>
      <c r="H22" s="117">
        <f t="shared" si="2"/>
        <v>0.66666666666666663</v>
      </c>
      <c r="I22" s="108">
        <v>4</v>
      </c>
      <c r="J22" s="117">
        <f t="shared" si="3"/>
        <v>0.36363636363636365</v>
      </c>
      <c r="K22" s="131">
        <f t="shared" si="4"/>
        <v>0.56313131313131315</v>
      </c>
    </row>
    <row r="23" spans="1:11" s="22" customFormat="1" ht="24.95" customHeight="1">
      <c r="A23" s="20">
        <v>18</v>
      </c>
      <c r="B23" s="36" t="s">
        <v>207</v>
      </c>
      <c r="C23" s="108">
        <v>2</v>
      </c>
      <c r="D23" s="117">
        <f t="shared" si="0"/>
        <v>0.22222222222222221</v>
      </c>
      <c r="E23" s="108">
        <v>8</v>
      </c>
      <c r="F23" s="117">
        <f t="shared" si="1"/>
        <v>0.44444444444444442</v>
      </c>
      <c r="G23" s="108">
        <v>8</v>
      </c>
      <c r="H23" s="117">
        <f t="shared" si="2"/>
        <v>0.44444444444444442</v>
      </c>
      <c r="I23" s="108">
        <v>5</v>
      </c>
      <c r="J23" s="117">
        <f t="shared" si="3"/>
        <v>0.45454545454545453</v>
      </c>
      <c r="K23" s="131">
        <f t="shared" si="4"/>
        <v>0.39141414141414144</v>
      </c>
    </row>
    <row r="24" spans="1:11" s="22" customFormat="1" ht="24.95" customHeight="1">
      <c r="A24" s="20">
        <v>19</v>
      </c>
      <c r="B24" s="21" t="s">
        <v>209</v>
      </c>
      <c r="C24" s="108">
        <v>3</v>
      </c>
      <c r="D24" s="117">
        <f t="shared" si="0"/>
        <v>0.33333333333333331</v>
      </c>
      <c r="E24" s="108">
        <v>8</v>
      </c>
      <c r="F24" s="117">
        <f t="shared" si="1"/>
        <v>0.44444444444444442</v>
      </c>
      <c r="G24" s="108">
        <v>8</v>
      </c>
      <c r="H24" s="117">
        <f t="shared" si="2"/>
        <v>0.44444444444444442</v>
      </c>
      <c r="I24" s="108">
        <v>2</v>
      </c>
      <c r="J24" s="117">
        <f t="shared" si="3"/>
        <v>0.18181818181818182</v>
      </c>
      <c r="K24" s="131">
        <f t="shared" si="4"/>
        <v>0.35101010101010099</v>
      </c>
    </row>
    <row r="25" spans="1:11" s="22" customFormat="1" ht="24.95" customHeight="1">
      <c r="A25" s="20">
        <v>20</v>
      </c>
      <c r="B25" s="21" t="s">
        <v>210</v>
      </c>
      <c r="C25" s="108">
        <v>7</v>
      </c>
      <c r="D25" s="117">
        <f t="shared" si="0"/>
        <v>0.77777777777777779</v>
      </c>
      <c r="E25" s="108">
        <v>15</v>
      </c>
      <c r="F25" s="117">
        <f t="shared" si="1"/>
        <v>0.83333333333333337</v>
      </c>
      <c r="G25" s="108">
        <v>15</v>
      </c>
      <c r="H25" s="117">
        <f t="shared" si="2"/>
        <v>0.83333333333333337</v>
      </c>
      <c r="I25" s="108">
        <v>7</v>
      </c>
      <c r="J25" s="117">
        <f t="shared" si="3"/>
        <v>0.63636363636363635</v>
      </c>
      <c r="K25" s="131">
        <f t="shared" si="4"/>
        <v>0.77020202020202022</v>
      </c>
    </row>
    <row r="26" spans="1:11" s="22" customFormat="1" ht="24.95" customHeight="1">
      <c r="A26" s="20">
        <v>21</v>
      </c>
      <c r="B26" s="21" t="s">
        <v>211</v>
      </c>
      <c r="C26" s="108">
        <v>8</v>
      </c>
      <c r="D26" s="117">
        <f t="shared" si="0"/>
        <v>0.88888888888888884</v>
      </c>
      <c r="E26" s="108">
        <v>17</v>
      </c>
      <c r="F26" s="117">
        <f t="shared" si="1"/>
        <v>0.94444444444444442</v>
      </c>
      <c r="G26" s="108">
        <v>17</v>
      </c>
      <c r="H26" s="117">
        <f t="shared" si="2"/>
        <v>0.94444444444444442</v>
      </c>
      <c r="I26" s="108">
        <v>7</v>
      </c>
      <c r="J26" s="117">
        <f t="shared" si="3"/>
        <v>0.63636363636363635</v>
      </c>
      <c r="K26" s="131">
        <f t="shared" si="4"/>
        <v>0.85353535353535348</v>
      </c>
    </row>
    <row r="27" spans="1:11" s="22" customFormat="1" ht="24.95" customHeight="1">
      <c r="A27" s="20">
        <v>22</v>
      </c>
      <c r="B27" s="21" t="s">
        <v>395</v>
      </c>
      <c r="C27" s="108">
        <v>5</v>
      </c>
      <c r="D27" s="117">
        <f t="shared" si="0"/>
        <v>0.55555555555555558</v>
      </c>
      <c r="E27" s="108">
        <v>16</v>
      </c>
      <c r="F27" s="117">
        <f t="shared" si="1"/>
        <v>0.88888888888888884</v>
      </c>
      <c r="G27" s="108">
        <v>16</v>
      </c>
      <c r="H27" s="117">
        <f t="shared" si="2"/>
        <v>0.88888888888888884</v>
      </c>
      <c r="I27" s="108">
        <v>8</v>
      </c>
      <c r="J27" s="117">
        <f t="shared" si="3"/>
        <v>0.72727272727272729</v>
      </c>
      <c r="K27" s="131">
        <f t="shared" si="4"/>
        <v>0.76515151515151514</v>
      </c>
    </row>
    <row r="28" spans="1:11" s="22" customFormat="1" ht="24.95" customHeight="1">
      <c r="A28" s="20">
        <v>23</v>
      </c>
      <c r="B28" s="21" t="s">
        <v>208</v>
      </c>
      <c r="C28" s="108">
        <v>4</v>
      </c>
      <c r="D28" s="117">
        <f t="shared" si="0"/>
        <v>0.44444444444444442</v>
      </c>
      <c r="E28" s="108">
        <v>9</v>
      </c>
      <c r="F28" s="117">
        <f t="shared" si="1"/>
        <v>0.5</v>
      </c>
      <c r="G28" s="108">
        <v>9</v>
      </c>
      <c r="H28" s="117">
        <f t="shared" si="2"/>
        <v>0.5</v>
      </c>
      <c r="I28" s="108">
        <v>3</v>
      </c>
      <c r="J28" s="117">
        <f t="shared" si="3"/>
        <v>0.27272727272727271</v>
      </c>
      <c r="K28" s="131">
        <f t="shared" si="4"/>
        <v>0.42929292929292928</v>
      </c>
    </row>
    <row r="29" spans="1:11" s="22" customFormat="1" ht="24.95" customHeight="1">
      <c r="A29" s="20">
        <v>24</v>
      </c>
      <c r="B29" s="21" t="s">
        <v>455</v>
      </c>
      <c r="C29" s="108">
        <v>2</v>
      </c>
      <c r="D29" s="117">
        <f t="shared" si="0"/>
        <v>0.22222222222222221</v>
      </c>
      <c r="E29" s="108">
        <v>11</v>
      </c>
      <c r="F29" s="117">
        <f t="shared" si="1"/>
        <v>0.61111111111111116</v>
      </c>
      <c r="G29" s="108">
        <v>11</v>
      </c>
      <c r="H29" s="117">
        <f t="shared" si="2"/>
        <v>0.61111111111111116</v>
      </c>
      <c r="I29" s="108">
        <v>6</v>
      </c>
      <c r="J29" s="117">
        <f t="shared" si="3"/>
        <v>0.54545454545454541</v>
      </c>
      <c r="K29" s="131">
        <f t="shared" si="4"/>
        <v>0.49747474747474751</v>
      </c>
    </row>
    <row r="30" spans="1:11" s="22" customFormat="1" ht="24.95" customHeight="1">
      <c r="A30" s="20">
        <v>25</v>
      </c>
      <c r="B30" s="21" t="s">
        <v>960</v>
      </c>
      <c r="C30" s="108">
        <v>5</v>
      </c>
      <c r="D30" s="117">
        <f t="shared" si="0"/>
        <v>0.55555555555555558</v>
      </c>
      <c r="E30" s="108">
        <v>15</v>
      </c>
      <c r="F30" s="117">
        <f t="shared" si="1"/>
        <v>0.83333333333333337</v>
      </c>
      <c r="G30" s="108">
        <v>15</v>
      </c>
      <c r="H30" s="117">
        <f t="shared" si="2"/>
        <v>0.83333333333333337</v>
      </c>
      <c r="I30" s="108">
        <v>7</v>
      </c>
      <c r="J30" s="117">
        <f t="shared" si="3"/>
        <v>0.63636363636363635</v>
      </c>
      <c r="K30" s="131">
        <f t="shared" si="4"/>
        <v>0.71464646464646464</v>
      </c>
    </row>
    <row r="31" spans="1:11" s="22" customFormat="1" ht="24.95" customHeight="1">
      <c r="A31" s="20">
        <v>26</v>
      </c>
      <c r="B31" s="21" t="s">
        <v>1051</v>
      </c>
      <c r="C31" s="108">
        <v>1</v>
      </c>
      <c r="D31" s="117">
        <f t="shared" si="0"/>
        <v>0.1111111111111111</v>
      </c>
      <c r="E31" s="108">
        <v>2</v>
      </c>
      <c r="F31" s="117">
        <f t="shared" si="1"/>
        <v>0.1111111111111111</v>
      </c>
      <c r="G31" s="108">
        <v>2</v>
      </c>
      <c r="H31" s="117">
        <f t="shared" si="2"/>
        <v>0.1111111111111111</v>
      </c>
      <c r="I31" s="108"/>
      <c r="J31" s="117">
        <f t="shared" si="3"/>
        <v>0</v>
      </c>
      <c r="K31" s="131">
        <f t="shared" si="4"/>
        <v>8.3333333333333329E-2</v>
      </c>
    </row>
  </sheetData>
  <mergeCells count="5">
    <mergeCell ref="A1:J1"/>
    <mergeCell ref="C2:D2"/>
    <mergeCell ref="E2:F2"/>
    <mergeCell ref="G2:H2"/>
    <mergeCell ref="I2:J2"/>
  </mergeCells>
  <pageMargins left="0.7" right="0.7" top="0.25" bottom="0.2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BBA-II</vt:lpstr>
      <vt:lpstr>BCOM-II</vt:lpstr>
      <vt:lpstr>BA-II-A</vt:lpstr>
      <vt:lpstr>BA-II-B</vt:lpstr>
      <vt:lpstr>BBA IV</vt:lpstr>
      <vt:lpstr>BCOM IV</vt:lpstr>
      <vt:lpstr>BA-IV-A</vt:lpstr>
      <vt:lpstr>BA-IV-B</vt:lpstr>
      <vt:lpstr>BBA VI</vt:lpstr>
      <vt:lpstr>BCom VI</vt:lpstr>
      <vt:lpstr>BA VI</vt:lpstr>
      <vt:lpstr>BBA VIII</vt:lpstr>
      <vt:lpstr>BCom VIII</vt:lpstr>
      <vt:lpstr>BA VIII</vt:lpstr>
      <vt:lpstr>BBAX</vt:lpstr>
      <vt:lpstr>BComX</vt:lpstr>
      <vt:lpstr>BAX</vt:lpstr>
      <vt:lpstr>BBA X</vt:lpstr>
      <vt:lpstr>BCom X</vt:lpstr>
      <vt:lpstr>BA X</vt:lpstr>
      <vt:lpstr>SUBJECT</vt:lpstr>
      <vt:lpstr>Sheet1</vt:lpstr>
      <vt:lpstr>'BBA-II'!Print_Area</vt:lpstr>
      <vt:lpstr>'BCOM-II'!Print_Area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2019-04-03T10:28:43Z</dcterms:modified>
</cp:coreProperties>
</file>