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BBA - I" sheetId="1" r:id="rId1"/>
    <sheet name="BCOM - I" sheetId="2" r:id="rId2"/>
    <sheet name="BA - I-A" sheetId="3" r:id="rId3"/>
    <sheet name="BA - I-B" sheetId="5" r:id="rId4"/>
    <sheet name="BBA-III" sheetId="7" r:id="rId5"/>
    <sheet name="BCOM-III" sheetId="8" r:id="rId6"/>
    <sheet name="BA-III" sheetId="6" r:id="rId7"/>
    <sheet name="BBA-V" sheetId="9" r:id="rId8"/>
    <sheet name="BCOM-V" sheetId="10" r:id="rId9"/>
    <sheet name="BA-V-A" sheetId="11" r:id="rId10"/>
    <sheet name="BA-V-B" sheetId="12" r:id="rId11"/>
    <sheet name="BBA-VII" sheetId="13" r:id="rId12"/>
    <sheet name="BCOM-VII" sheetId="14" r:id="rId13"/>
    <sheet name="BA-VII" sheetId="15" r:id="rId14"/>
    <sheet name="BBA-IX" sheetId="16" r:id="rId15"/>
    <sheet name="BCOM-IX" sheetId="17" r:id="rId16"/>
    <sheet name="BA-IX" sheetId="18" r:id="rId17"/>
  </sheets>
  <calcPr calcId="124519"/>
</workbook>
</file>

<file path=xl/calcChain.xml><?xml version="1.0" encoding="utf-8"?>
<calcChain xmlns="http://schemas.openxmlformats.org/spreadsheetml/2006/main">
  <c r="D7" i="3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"/>
  <c r="Q7" i="2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6"/>
  <c r="Q7" i="1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6"/>
  <c r="J65" i="3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O7" i="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6"/>
  <c r="M7" i="9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6"/>
  <c r="M7" i="10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6"/>
  <c r="M7" i="11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6"/>
  <c r="K7" i="16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6"/>
  <c r="K7" i="1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6"/>
  <c r="K7" i="18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J7" i="10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6"/>
  <c r="J7" i="9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6"/>
  <c r="L7" i="2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6"/>
  <c r="L7" i="1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6"/>
  <c r="O7" i="6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6"/>
  <c r="O7" i="8"/>
  <c r="O8"/>
  <c r="O9"/>
  <c r="O10"/>
  <c r="O11"/>
  <c r="O12"/>
  <c r="O13"/>
  <c r="O14"/>
  <c r="O15"/>
  <c r="O16"/>
  <c r="O17"/>
  <c r="O18"/>
  <c r="O6"/>
  <c r="N7"/>
  <c r="N8"/>
  <c r="N9"/>
  <c r="N10"/>
  <c r="N11"/>
  <c r="N12"/>
  <c r="N13"/>
  <c r="N14"/>
  <c r="N15"/>
  <c r="N16"/>
  <c r="N17"/>
  <c r="N18"/>
  <c r="N6"/>
  <c r="N7" i="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6"/>
  <c r="D6" i="18"/>
  <c r="H7" i="1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6"/>
  <c r="H7" i="16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6"/>
  <c r="K7" i="15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6"/>
  <c r="K7" i="14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6"/>
  <c r="K7" i="13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6"/>
  <c r="M7" i="12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6"/>
  <c r="L7" i="11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6"/>
  <c r="L7" i="10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6"/>
  <c r="L7" i="9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6"/>
  <c r="N7" i="6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6"/>
  <c r="J7" i="8"/>
  <c r="J8"/>
  <c r="J9"/>
  <c r="J10"/>
  <c r="J11"/>
  <c r="J12"/>
  <c r="J13"/>
  <c r="J14"/>
  <c r="J15"/>
  <c r="J16"/>
  <c r="J17"/>
  <c r="J18"/>
  <c r="J6"/>
  <c r="J7" i="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6"/>
  <c r="Q7" i="5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"/>
  <c r="L7" i="8"/>
  <c r="L8"/>
  <c r="L9"/>
  <c r="L10"/>
  <c r="L11"/>
  <c r="L12"/>
  <c r="L13"/>
  <c r="L14"/>
  <c r="L15"/>
  <c r="L16"/>
  <c r="L17"/>
  <c r="L18"/>
  <c r="L6"/>
  <c r="H7"/>
  <c r="H8"/>
  <c r="H9"/>
  <c r="H10"/>
  <c r="H11"/>
  <c r="H12"/>
  <c r="H13"/>
  <c r="H14"/>
  <c r="H15"/>
  <c r="H16"/>
  <c r="H17"/>
  <c r="H18"/>
  <c r="H6"/>
  <c r="F7"/>
  <c r="F8"/>
  <c r="F9"/>
  <c r="F10"/>
  <c r="F11"/>
  <c r="F12"/>
  <c r="F13"/>
  <c r="F14"/>
  <c r="F15"/>
  <c r="F16"/>
  <c r="F17"/>
  <c r="F18"/>
  <c r="F6"/>
  <c r="D7"/>
  <c r="D8"/>
  <c r="D9"/>
  <c r="D10"/>
  <c r="D11"/>
  <c r="D12"/>
  <c r="D13"/>
  <c r="D14"/>
  <c r="D15"/>
  <c r="D16"/>
  <c r="D17"/>
  <c r="D18"/>
  <c r="D6"/>
  <c r="L7" i="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6"/>
  <c r="P7" i="5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"/>
  <c r="N7" i="3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"/>
  <c r="N7" i="2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6"/>
  <c r="N7" i="1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6"/>
</calcChain>
</file>

<file path=xl/sharedStrings.xml><?xml version="1.0" encoding="utf-8"?>
<sst xmlns="http://schemas.openxmlformats.org/spreadsheetml/2006/main" count="1113" uniqueCount="782">
  <si>
    <t>G.AKSHAY</t>
  </si>
  <si>
    <t>FAUZIA PARWEEN</t>
  </si>
  <si>
    <t>BIBHASH KUMAR NANDI</t>
  </si>
  <si>
    <t>TANISHA AGARWAL</t>
  </si>
  <si>
    <t>RICHA SINGHAL</t>
  </si>
  <si>
    <t>MEDHA GHOSH DOSTIDAR</t>
  </si>
  <si>
    <t>SAYAK GHOSH</t>
  </si>
  <si>
    <t>AKASH DAS</t>
  </si>
  <si>
    <t>PRIYA RAJAK</t>
  </si>
  <si>
    <t>SNEHA DEBNATH</t>
  </si>
  <si>
    <t>TOUSIF KHAN</t>
  </si>
  <si>
    <t>MIGHANGMA SUBBA SAMBA</t>
  </si>
  <si>
    <t>SHREYA SHARMA</t>
  </si>
  <si>
    <t>MANISH AGARWAL</t>
  </si>
  <si>
    <t>LAKCHHAN LAMA</t>
  </si>
  <si>
    <t>AMITRAJEET KUNDU</t>
  </si>
  <si>
    <t>SHREYA CHHETRI</t>
  </si>
  <si>
    <t>SIMRAN CHHETRI</t>
  </si>
  <si>
    <t>ARINDAM MUKHERJEE</t>
  </si>
  <si>
    <t>NANDINI CHATTERJEE</t>
  </si>
  <si>
    <t>DIPANJAN NANDI CHOWDHURY</t>
  </si>
  <si>
    <t>SUSMITA SAIBA</t>
  </si>
  <si>
    <t>ABHIJIT MANDAL</t>
  </si>
  <si>
    <t>ANURAG PRADHAN</t>
  </si>
  <si>
    <t>DIWASH SAIBYA</t>
  </si>
  <si>
    <t>ADITYA KANODIA</t>
  </si>
  <si>
    <t>PRATHAM AGGARWAL</t>
  </si>
  <si>
    <t>SPANDAN DUTTA</t>
  </si>
  <si>
    <t>RIDHI AGARWAL</t>
  </si>
  <si>
    <t>AKASH GHOSH</t>
  </si>
  <si>
    <t>PRACHI AGARWAL</t>
  </si>
  <si>
    <t>ROHIT TAMANG</t>
  </si>
  <si>
    <t>AKASH SIDDHA</t>
  </si>
  <si>
    <t>CLEMENTIAS BASKEY</t>
  </si>
  <si>
    <t>CHIRAG SARKEY</t>
  </si>
  <si>
    <t>APURVA KUMARI</t>
  </si>
  <si>
    <t>ANJALI PRASAD</t>
  </si>
  <si>
    <t>RAJ PRASAD</t>
  </si>
  <si>
    <t>SANGAY GHELEK SHERPA</t>
  </si>
  <si>
    <t>SHRUTI GARG</t>
  </si>
  <si>
    <t>DEBAJYOTI CHAKRABORTY</t>
  </si>
  <si>
    <t>SWETA RAI</t>
  </si>
  <si>
    <t>PRITY BHOWAL</t>
  </si>
  <si>
    <t>SUVAYU PAL</t>
  </si>
  <si>
    <t>SAHARA RAI</t>
  </si>
  <si>
    <t>LOKESH TAMANG</t>
  </si>
  <si>
    <t>PORTIA ROY</t>
  </si>
  <si>
    <t>RISHITA SAHA</t>
  </si>
  <si>
    <t>BAISHNAVI PRADHAN</t>
  </si>
  <si>
    <t>PRIYA BHARATI PANDIT</t>
  </si>
  <si>
    <t>SHAMBHABI GUPTA</t>
  </si>
  <si>
    <t>AKANSHA THAKUR</t>
  </si>
  <si>
    <t>PRONITA GHOSH</t>
  </si>
  <si>
    <t>SUBHANKAR GHOSH</t>
  </si>
  <si>
    <t>SALONI GIRI</t>
  </si>
  <si>
    <t>HIMANGSHU RAI</t>
  </si>
  <si>
    <t>AYUSH MISHRA</t>
  </si>
  <si>
    <t>MD. NISHAR ALAM</t>
  </si>
  <si>
    <t>SHOUMILI SARKAR</t>
  </si>
  <si>
    <t>RAHUL SINGH</t>
  </si>
  <si>
    <t>POPI SARKAR</t>
  </si>
  <si>
    <t>TENZIN BHUTI</t>
  </si>
  <si>
    <t>BIDISHA DAS</t>
  </si>
  <si>
    <t>PRATIVA PRASAD</t>
  </si>
  <si>
    <t>SOURAV DEB</t>
  </si>
  <si>
    <t>SAKSHI JHA</t>
  </si>
  <si>
    <t>DIXCHA ROY</t>
  </si>
  <si>
    <t>AMISHA SINGH</t>
  </si>
  <si>
    <t>KEYA KAR</t>
  </si>
  <si>
    <t>MANSHA CHHETRI</t>
  </si>
  <si>
    <t>LOVELY SAHA</t>
  </si>
  <si>
    <t>AASIKA THAPA</t>
  </si>
  <si>
    <t>RAVIKANT ROY</t>
  </si>
  <si>
    <t>MANDIRA ROY</t>
  </si>
  <si>
    <t>SRITILATA PRADHAN</t>
  </si>
  <si>
    <t>BIDISHA BAG</t>
  </si>
  <si>
    <t>SAGNIK BARMAN</t>
  </si>
  <si>
    <t>RAJDEEP DE</t>
  </si>
  <si>
    <t>SAYANTAN PATRA</t>
  </si>
  <si>
    <t>BROJESH ROY CHOWDHURY</t>
  </si>
  <si>
    <t>CHUNG JUNG SHERPA</t>
  </si>
  <si>
    <t>PINTU MODAK</t>
  </si>
  <si>
    <t>PRATIKSHA PRADHAN</t>
  </si>
  <si>
    <t>ROSHANA ARA</t>
  </si>
  <si>
    <t>RIYAN LAMA</t>
  </si>
  <si>
    <t>SOHAM DAS</t>
  </si>
  <si>
    <t>SUBARNA GUHA</t>
  </si>
  <si>
    <t>IPSHITA BHANDARI</t>
  </si>
  <si>
    <t>MONALISHA CHAKRABORTY</t>
  </si>
  <si>
    <t>KEYA ROY</t>
  </si>
  <si>
    <t>BISWAS KHATI</t>
  </si>
  <si>
    <t>MANITA DARJEE</t>
  </si>
  <si>
    <t>BHARATI THAPA</t>
  </si>
  <si>
    <t>SUJITA GURUNG</t>
  </si>
  <si>
    <t>YESH DAS</t>
  </si>
  <si>
    <t>PRIYANSHU SAH</t>
  </si>
  <si>
    <t>NISHKANTAK SINGHA</t>
  </si>
  <si>
    <t>SRUTI LAMA</t>
  </si>
  <si>
    <t>PHUGYEL SONAM SHERPA</t>
  </si>
  <si>
    <t>TASHI LAMA BHUTIA</t>
  </si>
  <si>
    <t>GAURAV SHARMA</t>
  </si>
  <si>
    <t>PRAYASH CHHETRI</t>
  </si>
  <si>
    <t>DISHA KUNDU</t>
  </si>
  <si>
    <t>DIPANJAN PAUL</t>
  </si>
  <si>
    <t>ABUBAKKAR SIDDIK</t>
  </si>
  <si>
    <t>SANGITA GHOSH</t>
  </si>
  <si>
    <t>SUDESHNA BARMAN</t>
  </si>
  <si>
    <t>SANKIT LEPCHA</t>
  </si>
  <si>
    <t>AVANTIKA PALIT</t>
  </si>
  <si>
    <t>SAURAV KUMAR JAISWAL</t>
  </si>
  <si>
    <t>SAMPREETI SARKAR</t>
  </si>
  <si>
    <t>SANTANU DUTTA</t>
  </si>
  <si>
    <t>SRABANTI SEN</t>
  </si>
  <si>
    <t>KHUSHI CHHETRI</t>
  </si>
  <si>
    <t>SUPRITI KUNDU</t>
  </si>
  <si>
    <t>AVAY KUMAR PRASAD</t>
  </si>
  <si>
    <t>SEHGAL PRADHAN</t>
  </si>
  <si>
    <t>ARCHANA BARMAN</t>
  </si>
  <si>
    <t>SNEHA DAS</t>
  </si>
  <si>
    <t>JAMSHED ALAM</t>
  </si>
  <si>
    <t>SWAPNIL ROY</t>
  </si>
  <si>
    <t>LOUE RANJAN ADHIKARY</t>
  </si>
  <si>
    <t>KAUSTAV CHAKRABORTY</t>
  </si>
  <si>
    <t>MUSHKAN MANGLA</t>
  </si>
  <si>
    <t>SAYAN BARMAN</t>
  </si>
  <si>
    <t>KHITISH SINGHA</t>
  </si>
  <si>
    <t>SAHIBA BEGAM</t>
  </si>
  <si>
    <t>ISHAN CHHETRI</t>
  </si>
  <si>
    <t>JAIMALLYA BHATTACHARYA</t>
  </si>
  <si>
    <t>SATYAKI BANIK</t>
  </si>
  <si>
    <t>BISHAL ROY</t>
  </si>
  <si>
    <t>JHUMUR BARMAN</t>
  </si>
  <si>
    <t>PARU HANGMA LIMBU SUBBA</t>
  </si>
  <si>
    <t>DIVYANSH AGARWAL</t>
  </si>
  <si>
    <t>SHAHEEN KHATOON</t>
  </si>
  <si>
    <t>ASIF IQBAL</t>
  </si>
  <si>
    <t>ANKITA MAZUMDER</t>
  </si>
  <si>
    <t>LITON MAJUMDAR</t>
  </si>
  <si>
    <t>LALBABU THAKUR</t>
  </si>
  <si>
    <t>SRIRUP GOUTAM</t>
  </si>
  <si>
    <t>BISWAJIT HEMBROM</t>
  </si>
  <si>
    <t>HARRIS SHARMA</t>
  </si>
  <si>
    <t>PRATYUSH SHARMA</t>
  </si>
  <si>
    <t>ANINDITA CHANDA</t>
  </si>
  <si>
    <t>ROU AFSANI AHMED</t>
  </si>
  <si>
    <t>SHARMILA ROY</t>
  </si>
  <si>
    <t>RESHMITA GHOSH</t>
  </si>
  <si>
    <t>ROHITA PURKAYASTHA</t>
  </si>
  <si>
    <t>ABHIJIT KARMAKAR</t>
  </si>
  <si>
    <t>NANDINI SHARMA POKHREL</t>
  </si>
  <si>
    <t>SENORITA MAJUMDER</t>
  </si>
  <si>
    <t>MEGH CHAKRABORTY</t>
  </si>
  <si>
    <t>ANGKITA SARKAR</t>
  </si>
  <si>
    <t>PRIYANGSHU MAJUMDAR</t>
  </si>
  <si>
    <t>PRAGYA DURAL</t>
  </si>
  <si>
    <t>SANA KAUSER</t>
  </si>
  <si>
    <t>RITUSHREE SHARMA</t>
  </si>
  <si>
    <t>NIRBAN DEBNATH</t>
  </si>
  <si>
    <t>ANINDITA DUTTA</t>
  </si>
  <si>
    <t>KIRAN PASMAN</t>
  </si>
  <si>
    <t>DEBASHISH BASNET</t>
  </si>
  <si>
    <t>ISHIKA SARKAR</t>
  </si>
  <si>
    <t>ANINDYA ROY</t>
  </si>
  <si>
    <t>RIYA DEY</t>
  </si>
  <si>
    <t>MASUM NAWAJ</t>
  </si>
  <si>
    <t>AYUSH KUMAR</t>
  </si>
  <si>
    <t>PUJASRI DUTTA</t>
  </si>
  <si>
    <t>AKASH GURUNG</t>
  </si>
  <si>
    <t>TRINATH BHATTACHARJEE</t>
  </si>
  <si>
    <t>ROSHAN KUMAR RAY</t>
  </si>
  <si>
    <t>NISHANT AGARWAL</t>
  </si>
  <si>
    <t>ANKITA CHAUDHURY</t>
  </si>
  <si>
    <t>RITUPRIYA PAUL</t>
  </si>
  <si>
    <t>NARENDRA KUMAR ROY</t>
  </si>
  <si>
    <t>BISWAJIT DAS</t>
  </si>
  <si>
    <t>RANA AMIN</t>
  </si>
  <si>
    <t>DOYEL SAHA</t>
  </si>
  <si>
    <t>ANUSH TIWARI</t>
  </si>
  <si>
    <t>ABHINAN PRADHAN</t>
  </si>
  <si>
    <t>SNEHA CHOUDHURY</t>
  </si>
  <si>
    <t>SARBARTHA GHOSAL</t>
  </si>
  <si>
    <t>ANUSHREE GURUNG</t>
  </si>
  <si>
    <t>SANGKIT SHERPA</t>
  </si>
  <si>
    <t>PRITAM HALDER</t>
  </si>
  <si>
    <t>BIPLAB ROY</t>
  </si>
  <si>
    <t>MD. SHANAWAZ HUSSAIN</t>
  </si>
  <si>
    <t>SWAYAM ROY</t>
  </si>
  <si>
    <t>ROLL NO.</t>
  </si>
  <si>
    <t>NAME OF THE STUDENT</t>
  </si>
  <si>
    <t>SUBHADEEP MONDAL</t>
  </si>
  <si>
    <t>MD. SHOAIB AKHTAR</t>
  </si>
  <si>
    <t>DILKAS SHAMA</t>
  </si>
  <si>
    <t>TANUSRI ACHARIA</t>
  </si>
  <si>
    <t>DIPA DAS</t>
  </si>
  <si>
    <t>REKHA RANI ROY</t>
  </si>
  <si>
    <t>NEHA KUMARI</t>
  </si>
  <si>
    <t>ANJALI DEBNATH</t>
  </si>
  <si>
    <t>SADIQUA ALAM</t>
  </si>
  <si>
    <t>MD REHAN REZA</t>
  </si>
  <si>
    <t>SUSMITA SINGH</t>
  </si>
  <si>
    <t>SANCHIA JUSTIN</t>
  </si>
  <si>
    <t>BISHNU DEB ADHIKARI</t>
  </si>
  <si>
    <t>SUBJECTS</t>
  </si>
  <si>
    <t>ENGLISH</t>
  </si>
  <si>
    <t>ECONOMICS - I</t>
  </si>
  <si>
    <t>FINANCIAL ACCT</t>
  </si>
  <si>
    <t>LAW OF TORTS</t>
  </si>
  <si>
    <t>BUSS. STAT.</t>
  </si>
  <si>
    <t>PER</t>
  </si>
  <si>
    <t>NO OF CLASSES HELD</t>
  </si>
  <si>
    <t>AVERAGE</t>
  </si>
  <si>
    <t>MONTHS - 2019</t>
  </si>
  <si>
    <t>LEGAL WRITING</t>
  </si>
  <si>
    <t>5 YEAR B.B.A. LL.B., SEMESTER - I</t>
  </si>
  <si>
    <t>AVG</t>
  </si>
  <si>
    <t>5 YEAR B.Com. LL.B. SEMESTER - I</t>
  </si>
  <si>
    <t>LEGAL METHODS</t>
  </si>
  <si>
    <t>5 YEAR B.A. LL.B. - I (SECTION- A)</t>
  </si>
  <si>
    <t>POL. SCIENCE - I</t>
  </si>
  <si>
    <t>ENGLISH - I</t>
  </si>
  <si>
    <t>SOCIOLOGY - I</t>
  </si>
  <si>
    <t>5 YEAR B.A. LL.B. - I (SECTION- B)</t>
  </si>
  <si>
    <t>SOCIOLOGY - II</t>
  </si>
  <si>
    <t>ECONOMICS - III</t>
  </si>
  <si>
    <t>AUG</t>
  </si>
  <si>
    <t>R/NO.</t>
  </si>
  <si>
    <t>5 YEAR B.A. LL.B. - III</t>
  </si>
  <si>
    <t>RTI</t>
  </si>
  <si>
    <t>ENGLISH -III</t>
  </si>
  <si>
    <t>POL. SCIENCE-III</t>
  </si>
  <si>
    <t>LAW OF CONTRACT-II</t>
  </si>
  <si>
    <t>AAYUSH RAI</t>
  </si>
  <si>
    <t>ABHISHEK ROY</t>
  </si>
  <si>
    <t xml:space="preserve">ADESH SINGHAL </t>
  </si>
  <si>
    <t>AKASH DEY</t>
  </si>
  <si>
    <t>AMBIKA BISWAKARMA</t>
  </si>
  <si>
    <t>ANANYA SAHA</t>
  </si>
  <si>
    <t>ANIK SAHA</t>
  </si>
  <si>
    <t>ARCHANA CHOUDHARI</t>
  </si>
  <si>
    <t>ARCHANA TAMANG</t>
  </si>
  <si>
    <t>ARJYAMA LAHIRI</t>
  </si>
  <si>
    <t>BHASWATI CHAKRABORTY</t>
  </si>
  <si>
    <t>BINITA MINDA</t>
  </si>
  <si>
    <t>BISANT KHATI</t>
  </si>
  <si>
    <t>DEBARSHI GHOSH DASTIDAR</t>
  </si>
  <si>
    <t>DEEPIKA BOTHRA</t>
  </si>
  <si>
    <t>DEEPSHIKA PAUL</t>
  </si>
  <si>
    <t>DIPU MUNDA</t>
  </si>
  <si>
    <t>DIVYA CHHETRI</t>
  </si>
  <si>
    <t>DIVYA MITRUKA</t>
  </si>
  <si>
    <t>DIVYANI THAPA</t>
  </si>
  <si>
    <t>DORCHI ONGMU SHERPA</t>
  </si>
  <si>
    <t>JUYEL ROY</t>
  </si>
  <si>
    <t>KAJAL UPADHYAY</t>
  </si>
  <si>
    <t>KIRTI CHAUHAN</t>
  </si>
  <si>
    <t>MANAN SAHA</t>
  </si>
  <si>
    <t>MANISHA RAI</t>
  </si>
  <si>
    <t>MANJITA THAPA</t>
  </si>
  <si>
    <t>NEHA JHA</t>
  </si>
  <si>
    <t>PANKAJ SHAH</t>
  </si>
  <si>
    <t xml:space="preserve">PRABESH SHARMA (BARAL) </t>
  </si>
  <si>
    <t>PRACHEE SINGH RAJPUT</t>
  </si>
  <si>
    <t xml:space="preserve">PRANABI PRADHAN </t>
  </si>
  <si>
    <t>PRANEEM CHHETRI</t>
  </si>
  <si>
    <t>PREETY CHOUDHARY</t>
  </si>
  <si>
    <t>PRIYA BISWAKARMA</t>
  </si>
  <si>
    <t>PRIYANKA GHOSH</t>
  </si>
  <si>
    <t>PRIYANKA THAKUR</t>
  </si>
  <si>
    <t>RAJAT ACHARJEE</t>
  </si>
  <si>
    <t>RICHA CHHETRI</t>
  </si>
  <si>
    <t>RIHA TAMANG</t>
  </si>
  <si>
    <t>RIJJU DAS</t>
  </si>
  <si>
    <t>RIKESH THAPA</t>
  </si>
  <si>
    <t>RIYA GURUNG</t>
  </si>
  <si>
    <t>RONALD THAPA</t>
  </si>
  <si>
    <t>SAHITYA MUKHIA</t>
  </si>
  <si>
    <t>SAKSHI MISHRA</t>
  </si>
  <si>
    <t xml:space="preserve">SANZANA LIMBU </t>
  </si>
  <si>
    <t>SHENAAZ ALI</t>
  </si>
  <si>
    <t>SHIVANGI GHOSH</t>
  </si>
  <si>
    <t>SHRUTI YADAV</t>
  </si>
  <si>
    <t>SIWALI LAMA</t>
  </si>
  <si>
    <t>SRADHA RAI</t>
  </si>
  <si>
    <t>SUJIT SWAMI</t>
  </si>
  <si>
    <t>SURAJ MAHANTA</t>
  </si>
  <si>
    <t>SWAPNEL TAMANG</t>
  </si>
  <si>
    <t>TANUJ CHHETRI</t>
  </si>
  <si>
    <t>TRIBENI RAI</t>
  </si>
  <si>
    <t>TRISHNA GURUNG</t>
  </si>
  <si>
    <t>URMILA AGARWAL</t>
  </si>
  <si>
    <t>VIVEK SAHA</t>
  </si>
  <si>
    <t>LOVELY SHARMA</t>
  </si>
  <si>
    <t>SANDIPAN PANDIT</t>
  </si>
  <si>
    <t>PRIYANKA SARKAR</t>
  </si>
  <si>
    <t>AZMUL HOQUE</t>
  </si>
  <si>
    <t>PRAMOD RAY</t>
  </si>
  <si>
    <t>PROMIT DAM</t>
  </si>
  <si>
    <t>PANKAJ DAS</t>
  </si>
  <si>
    <t>NEELAM JAY</t>
  </si>
  <si>
    <t>5 YEAR B.B.A. LL.B. SEMESTER - III</t>
  </si>
  <si>
    <t>MGNT. ACCT.</t>
  </si>
  <si>
    <t>B.MATH</t>
  </si>
  <si>
    <t>CONTRACT-II</t>
  </si>
  <si>
    <t>ECONOMICS-III</t>
  </si>
  <si>
    <t>AADARSH PRADHAN</t>
  </si>
  <si>
    <t>ABHISHEK MOHANTY</t>
  </si>
  <si>
    <t>AMARJEET MAHATO</t>
  </si>
  <si>
    <t>ANIKET RAJ BHATTARAI</t>
  </si>
  <si>
    <t>ANJUMANARA KHATUN</t>
  </si>
  <si>
    <t>ANUKRITI SAHA GUPTA</t>
  </si>
  <si>
    <t>ARATRIKA CHAKRABORTY</t>
  </si>
  <si>
    <t>ARITRI BHATTACHARJEE</t>
  </si>
  <si>
    <t>ARKAPRAVA BHATTACHARYA</t>
  </si>
  <si>
    <t>ASHISH BOMZAN</t>
  </si>
  <si>
    <t>ASTHA KUMARI</t>
  </si>
  <si>
    <t>BASUDHA ROY</t>
  </si>
  <si>
    <t>BHASKAR SINGH</t>
  </si>
  <si>
    <t>BIDHI SINGHA</t>
  </si>
  <si>
    <t>BISWAJEET GHOSH</t>
  </si>
  <si>
    <t>CHANCHAL AGARWAL</t>
  </si>
  <si>
    <t>DIGANTA SEHANABIS</t>
  </si>
  <si>
    <t>DIPAYAN DUTTA</t>
  </si>
  <si>
    <t>GURGEE JAYITA BURMAN</t>
  </si>
  <si>
    <t>KARMA TAMANG</t>
  </si>
  <si>
    <t>KAUSHAL RAI</t>
  </si>
  <si>
    <t>MADHUSHREE CHAKRABORTY</t>
  </si>
  <si>
    <t>MANISHA LO</t>
  </si>
  <si>
    <t>MST NASRIN AKHTAR PERVIN</t>
  </si>
  <si>
    <t>NIHA RAYYAN</t>
  </si>
  <si>
    <t>PANKAJ KUMAR MAHATO</t>
  </si>
  <si>
    <t>PRATHAM SIKHWAL</t>
  </si>
  <si>
    <t>PRIYANKA PAUL</t>
  </si>
  <si>
    <t>PUJA SINGH</t>
  </si>
  <si>
    <t>RADHIKA AGARWAL</t>
  </si>
  <si>
    <t>RUMPI GHOSH ALAM</t>
  </si>
  <si>
    <t>SAMIKSHA SINGH</t>
  </si>
  <si>
    <t>SANGITA DAS</t>
  </si>
  <si>
    <t>SHEETAL KAPOOR</t>
  </si>
  <si>
    <t>SRIJANA LIMBOO (SUBBA)</t>
  </si>
  <si>
    <t>SUVEKSHA GURUNG</t>
  </si>
  <si>
    <t>SAJIYA HUSSAIN (GEN)</t>
  </si>
  <si>
    <t>5 YEAR B.COM. LL.B. SEMESTER - III</t>
  </si>
  <si>
    <t>AUDITING</t>
  </si>
  <si>
    <t>APARNA SINHA</t>
  </si>
  <si>
    <t>ARYAN SHUKLA</t>
  </si>
  <si>
    <t>DIPANKAR KARMAKAR</t>
  </si>
  <si>
    <t>GIRISH AGARWAL</t>
  </si>
  <si>
    <t>GOVIND SHARMA</t>
  </si>
  <si>
    <t>NAIRITA ROY</t>
  </si>
  <si>
    <t>RISHAV PERIWAL</t>
  </si>
  <si>
    <t>ROJAL SUBBA</t>
  </si>
  <si>
    <t>SHREEYA MANI SOTANG</t>
  </si>
  <si>
    <t>SHILPI KUMARI</t>
  </si>
  <si>
    <t>SUMAN PRADHAN</t>
  </si>
  <si>
    <t>SUVHASHINI PAUL</t>
  </si>
  <si>
    <t>ANIRBAN CHAKRABORTY</t>
  </si>
  <si>
    <t>CONST. LAW-II</t>
  </si>
  <si>
    <t>JURISPRUDENCE</t>
  </si>
  <si>
    <t>ADMINISTRATIVE LAW</t>
  </si>
  <si>
    <t>LAW OF CRIMES-I</t>
  </si>
  <si>
    <t>MARKETING MANAGEMENT</t>
  </si>
  <si>
    <t>5 YEAR B.COM. LL.B. - V</t>
  </si>
  <si>
    <t>5 YEAR B.B.A. LL.B. - V</t>
  </si>
  <si>
    <t>SECRETARIAL PRACTICE</t>
  </si>
  <si>
    <t>POL. SCIENCE-VI</t>
  </si>
  <si>
    <t>5 YEAR B.B.A. LL.B. - VII</t>
  </si>
  <si>
    <t>LABOUR &amp; IND LAW-II</t>
  </si>
  <si>
    <t>LAND LAW</t>
  </si>
  <si>
    <t>PROFESSIONAL ETHICS</t>
  </si>
  <si>
    <t>CIVIL PROCEDURE CODE</t>
  </si>
  <si>
    <t>5 YEAR B.COM. LL.B. - VII</t>
  </si>
  <si>
    <t>5 YEAR B.A. LL.B. - VII</t>
  </si>
  <si>
    <t>5 YEAR B.B.A. LL.B. - IX</t>
  </si>
  <si>
    <t>INSURANCE LAW</t>
  </si>
  <si>
    <t>INTELLECTUAL PROPERTY LAW</t>
  </si>
  <si>
    <t>PUBLIC INT. LAW</t>
  </si>
  <si>
    <t>ADR</t>
  </si>
  <si>
    <t>5 YEAR B.COM. LL.B. - IX</t>
  </si>
  <si>
    <t>5 YEAR B.A. LL.B. - IX</t>
  </si>
  <si>
    <t>PRASITA CHETTRI</t>
  </si>
  <si>
    <t>SHILPI DHAR</t>
  </si>
  <si>
    <t>SUBHRADEEP DAS</t>
  </si>
  <si>
    <t>GULNEHAR BANU</t>
  </si>
  <si>
    <t>LHADEN LEPCHA</t>
  </si>
  <si>
    <t>SWETA UPADHYAY</t>
  </si>
  <si>
    <t>SEHNAZ KHATOON</t>
  </si>
  <si>
    <t>SULOCHANA THAPA</t>
  </si>
  <si>
    <t>MHENDUP DORJI MOKTAN</t>
  </si>
  <si>
    <t>SIGNORA KHAWAS (BHUJEL)</t>
  </si>
  <si>
    <t>SUBHANKAR PAUL</t>
  </si>
  <si>
    <t>SUDARSHAN KARKI</t>
  </si>
  <si>
    <t>RITWIKA GHOSH</t>
  </si>
  <si>
    <t>LIPIKA SARKAR</t>
  </si>
  <si>
    <t>SHAIKH HEENA YASMIN GULAMMUSTAFA</t>
  </si>
  <si>
    <t>DEVJANI ROY</t>
  </si>
  <si>
    <t>SHYAMALI MITRA</t>
  </si>
  <si>
    <t>RUMA MINJ</t>
  </si>
  <si>
    <t>BARBEE BANIK</t>
  </si>
  <si>
    <t>FATEMA KHATUN</t>
  </si>
  <si>
    <t>RATNADEEP BOSE</t>
  </si>
  <si>
    <t>PRIYANKA AGARWALA</t>
  </si>
  <si>
    <t>TRISHANTA BHOWMICK</t>
  </si>
  <si>
    <t>ARUNANGSU CHANDA</t>
  </si>
  <si>
    <t>SAPNA KUMARI JHA</t>
  </si>
  <si>
    <t>TIYASHA SAHA</t>
  </si>
  <si>
    <t>JOYEETA ROY</t>
  </si>
  <si>
    <t>TANOY ROY</t>
  </si>
  <si>
    <t>DIVYA GUPTA</t>
  </si>
  <si>
    <t>AMIT SIKHWAL</t>
  </si>
  <si>
    <t>BABLU ROY</t>
  </si>
  <si>
    <t>DIWAS GUPTA</t>
  </si>
  <si>
    <t>PALLAV SHARMA</t>
  </si>
  <si>
    <t>DIPAYAN NANDI</t>
  </si>
  <si>
    <t>AMIT RAJ</t>
  </si>
  <si>
    <t>VINISHA JETHWANI</t>
  </si>
  <si>
    <t>RUCHIKA JAIN</t>
  </si>
  <si>
    <t>PULKIT THAKUR</t>
  </si>
  <si>
    <t>NEHA SHARMA</t>
  </si>
  <si>
    <t>SHANTI GUPTA</t>
  </si>
  <si>
    <t>ANTARA BISWAS</t>
  </si>
  <si>
    <t>ANGIKAR SENGUPTA</t>
  </si>
  <si>
    <t>SUBHAJYOTI GHOSH</t>
  </si>
  <si>
    <t>RAKESH MAHATO</t>
  </si>
  <si>
    <t>RAM CHHETRI</t>
  </si>
  <si>
    <t>BICKEY SHARMA</t>
  </si>
  <si>
    <t>ARTI SHARMA</t>
  </si>
  <si>
    <t>PRATISODH PRADHAN</t>
  </si>
  <si>
    <t>PALLAVI RANJAN</t>
  </si>
  <si>
    <t>YACHIKA JHANWAR</t>
  </si>
  <si>
    <t>DIPANKAR ROY</t>
  </si>
  <si>
    <t>SOUMYAJIT PAUL</t>
  </si>
  <si>
    <t>JAGRITI KUMARI SINGH</t>
  </si>
  <si>
    <t>SHRADHA RAI</t>
  </si>
  <si>
    <t>PRACHI GUPTA</t>
  </si>
  <si>
    <t>ARINA BRAHMAN</t>
  </si>
  <si>
    <t>DEEP TAMANG</t>
  </si>
  <si>
    <t>ROHAN BARDHAN</t>
  </si>
  <si>
    <t>BARSHA TAMANG</t>
  </si>
  <si>
    <t>AMRIT CHETTRI</t>
  </si>
  <si>
    <t>5 YEAR B.A. LL.B. - V - A</t>
  </si>
  <si>
    <t>5 YEAR B.A. LL.B. - V - B</t>
  </si>
  <si>
    <t>HASAN SHADAB</t>
  </si>
  <si>
    <t>BIPUL SHARMA</t>
  </si>
  <si>
    <t>SUDHA HELA</t>
  </si>
  <si>
    <t>NISHA SINGH</t>
  </si>
  <si>
    <t>DEEPMALA SINGH</t>
  </si>
  <si>
    <t>NISHA ROY</t>
  </si>
  <si>
    <t>BAGMI DEY</t>
  </si>
  <si>
    <t>SONKU KUMAR SINHA</t>
  </si>
  <si>
    <t>SWARNALI BHOWMICK</t>
  </si>
  <si>
    <t>MAGHNA THAKUR</t>
  </si>
  <si>
    <t>KALPITA SAHA</t>
  </si>
  <si>
    <t>PRIYA AGARWAL</t>
  </si>
  <si>
    <t>RIYA SARKAR</t>
  </si>
  <si>
    <t>PRIYA ROY</t>
  </si>
  <si>
    <t>ANJANA RAI</t>
  </si>
  <si>
    <t>SANGITA SAH</t>
  </si>
  <si>
    <t>RITUPARNA SAHA</t>
  </si>
  <si>
    <t>SURYYA SEKHAR DAS</t>
  </si>
  <si>
    <t>NOAMI CHETTRI</t>
  </si>
  <si>
    <t>JAYEESHA TALUKDAR</t>
  </si>
  <si>
    <t>SILPI BASU</t>
  </si>
  <si>
    <t>KULDEEP THAKUR</t>
  </si>
  <si>
    <t>NABA KUMAR SAHA</t>
  </si>
  <si>
    <t>BITTU GUPTA</t>
  </si>
  <si>
    <t>ABHIJEET KUMAR DAS</t>
  </si>
  <si>
    <t>SANJUKTA SINGHA ROY</t>
  </si>
  <si>
    <t>ISHANI MANDAL</t>
  </si>
  <si>
    <t>SHISHAM PRADHAN</t>
  </si>
  <si>
    <t>PRITAM SAHA</t>
  </si>
  <si>
    <t>ANGELA BHATTACHARYYA</t>
  </si>
  <si>
    <t>RAJJAK HOSSEN</t>
  </si>
  <si>
    <t>KIRTIKA DEB</t>
  </si>
  <si>
    <t xml:space="preserve">ARATI SHA </t>
  </si>
  <si>
    <t>BINDU KARMAKAR</t>
  </si>
  <si>
    <t>SHREYASEE DAS</t>
  </si>
  <si>
    <t>SACHIN DEY</t>
  </si>
  <si>
    <t>SUVENDU SARKAR</t>
  </si>
  <si>
    <t>ROHIT KUMAR GUPTA</t>
  </si>
  <si>
    <t>SHUBHANGI JHA</t>
  </si>
  <si>
    <t>ANUPAMA KUMARI</t>
  </si>
  <si>
    <t>PRAGYA GUPTA</t>
  </si>
  <si>
    <t>SWARAJ THAKUR</t>
  </si>
  <si>
    <t>RITTIKA PROSAD</t>
  </si>
  <si>
    <t>AMRIT SHARMA</t>
  </si>
  <si>
    <t>KISHORE KUMAR SARKAR</t>
  </si>
  <si>
    <t>AAYESHA GURUNG</t>
  </si>
  <si>
    <t>SUSHREETA PAUL</t>
  </si>
  <si>
    <t>NISHAL RAI</t>
  </si>
  <si>
    <t>NITISHA TAMANG</t>
  </si>
  <si>
    <t>JARED CHETTRI</t>
  </si>
  <si>
    <t>PRASENJIT SINGHA</t>
  </si>
  <si>
    <t>RUCHIKA LAMA</t>
  </si>
  <si>
    <t>DIPESH MAHAT</t>
  </si>
  <si>
    <t>MUSKAN AGARWAL</t>
  </si>
  <si>
    <t>SURABHI SEDHAIN</t>
  </si>
  <si>
    <t>SUSHMITA DEVI</t>
  </si>
  <si>
    <t>MERIKA RAI</t>
  </si>
  <si>
    <t>AISHWARYA AGARWAL</t>
  </si>
  <si>
    <t>PRIYANKA GUPTA</t>
  </si>
  <si>
    <t>ANISHA PRASAD</t>
  </si>
  <si>
    <t>ASHWIN RESHMI</t>
  </si>
  <si>
    <t>KAUSHIK CHETTRI</t>
  </si>
  <si>
    <t>NILANJAN ROY</t>
  </si>
  <si>
    <t>SUBNUR KHATUN</t>
  </si>
  <si>
    <t>SAMIKCHA PRADHAN</t>
  </si>
  <si>
    <t>DURGA LAMA</t>
  </si>
  <si>
    <t>RAMAN PRASAD</t>
  </si>
  <si>
    <t>SILPA THAPA</t>
  </si>
  <si>
    <t>ANUSTUPA GOPE</t>
  </si>
  <si>
    <t>WANGDI LAMA</t>
  </si>
  <si>
    <t>RAJANI PRADHAN</t>
  </si>
  <si>
    <t xml:space="preserve">KANIKA ROY </t>
  </si>
  <si>
    <t>DIKSHA CHHETRI</t>
  </si>
  <si>
    <t>N.NGANTHOYBI SINGHA</t>
  </si>
  <si>
    <t>RAHUL ROY</t>
  </si>
  <si>
    <t>PRIYA DAS</t>
  </si>
  <si>
    <t>NEHA SAHANI</t>
  </si>
  <si>
    <t>SWEATA THAKURI</t>
  </si>
  <si>
    <t>ARJUN TAK</t>
  </si>
  <si>
    <t>PRAYASH TAMANG</t>
  </si>
  <si>
    <t>ROHAN NIROULA</t>
  </si>
  <si>
    <t>AMAN THAPA</t>
  </si>
  <si>
    <t>SANKHA SUVRA PRAMANIK</t>
  </si>
  <si>
    <t>AVISHEK RAJ THAKUR</t>
  </si>
  <si>
    <t>SUSMITA ROY</t>
  </si>
  <si>
    <t>PRABHAT SINGHA</t>
  </si>
  <si>
    <t>MD. SHAKEEL</t>
  </si>
  <si>
    <t>TASHI TOBDEN</t>
  </si>
  <si>
    <t>SNEHA SHANKAR</t>
  </si>
  <si>
    <t>DICKEY SHERPA</t>
  </si>
  <si>
    <t>PREMIKA MUNDA</t>
  </si>
  <si>
    <t>BIPIN KUMAR MAHATO</t>
  </si>
  <si>
    <t>JYOTIRMOY JHA</t>
  </si>
  <si>
    <t>SHIKSHA MUKHIA</t>
  </si>
  <si>
    <t>RINILA BAGCHI</t>
  </si>
  <si>
    <t>FALGUNI BARMAN</t>
  </si>
  <si>
    <t>PIU DEY</t>
  </si>
  <si>
    <t>SAMPARNA CHETTRI</t>
  </si>
  <si>
    <t>REJAUL ANSARI</t>
  </si>
  <si>
    <t>SUBHAM BANSAL</t>
  </si>
  <si>
    <t>RISHAV AGARWAL</t>
  </si>
  <si>
    <t>RATIKANTA PAL</t>
  </si>
  <si>
    <t>APRAJITA PRIYADARSHINI</t>
  </si>
  <si>
    <t>SHIBANI AGARWAL</t>
  </si>
  <si>
    <t>OINDRILA ROY MUHURI</t>
  </si>
  <si>
    <t>ADITI AGARWAL</t>
  </si>
  <si>
    <t>HINA AGARWAL</t>
  </si>
  <si>
    <t>DEEPSAGAR DUTRAJ</t>
  </si>
  <si>
    <t>NIKITA KUNDU</t>
  </si>
  <si>
    <t>SWEATA MITTAL</t>
  </si>
  <si>
    <t>BIRENDRA CHETTRI</t>
  </si>
  <si>
    <t>ANURAG RAJ DEWAN</t>
  </si>
  <si>
    <t>SUBHAM THAPA</t>
  </si>
  <si>
    <t>NANCY GURUNG</t>
  </si>
  <si>
    <t>SIMRAN GARG</t>
  </si>
  <si>
    <t>HARIOM KUMAR</t>
  </si>
  <si>
    <t>AMARTYA ROY CHOWDHARY</t>
  </si>
  <si>
    <t>PRITHA SARKAR</t>
  </si>
  <si>
    <t>NUNA HANG SUBBA</t>
  </si>
  <si>
    <t>TASHI TOBDEN DORJI</t>
  </si>
  <si>
    <t>SYEDA KHIZRA RIZVI</t>
  </si>
  <si>
    <t>RAYMOND LEPCHA</t>
  </si>
  <si>
    <t>RAHUL KUMAR YADAV</t>
  </si>
  <si>
    <t>NEHA SUMAN</t>
  </si>
  <si>
    <t>NEHA MITTAL</t>
  </si>
  <si>
    <t>ARCHIE AGARWAL</t>
  </si>
  <si>
    <t>DIPANWITA SINHA</t>
  </si>
  <si>
    <t>SASWATA CHATTERJEE</t>
  </si>
  <si>
    <t>DERSHIKA SHARMA</t>
  </si>
  <si>
    <t>RAJAT BALMIKI</t>
  </si>
  <si>
    <t>SANGELA THOCKAR TAMANG</t>
  </si>
  <si>
    <t>PRITAM MUHURI</t>
  </si>
  <si>
    <t>MANU MISHRA</t>
  </si>
  <si>
    <t>AATIF NASIM JILLAN</t>
  </si>
  <si>
    <t>SACHI DHANUKA</t>
  </si>
  <si>
    <t>DIPJYOTI HAZARIKA</t>
  </si>
  <si>
    <t>ADITYA SHUKLA</t>
  </si>
  <si>
    <t>KAMALESH DAS</t>
  </si>
  <si>
    <t>NIMA TANDIN</t>
  </si>
  <si>
    <t>POOJA SARAF</t>
  </si>
  <si>
    <t>ADITYA THAKUR</t>
  </si>
  <si>
    <t>SUMAN DEV SARKAR</t>
  </si>
  <si>
    <t>SOURAV DAS</t>
  </si>
  <si>
    <t>UJJWAL KHATIWARA</t>
  </si>
  <si>
    <t>AKSHAY MISHRA</t>
  </si>
  <si>
    <t>YENTEN JAMTSHO</t>
  </si>
  <si>
    <t>ANIK DAS</t>
  </si>
  <si>
    <t>MD. ABDUL AZHAR</t>
  </si>
  <si>
    <t>KRISHID GAJMER SINGH</t>
  </si>
  <si>
    <t>UGYEN CHODEN</t>
  </si>
  <si>
    <t>SONAM OM</t>
  </si>
  <si>
    <t>UGAY LEKEY DUKPA</t>
  </si>
  <si>
    <t>RACHANA DHAR</t>
  </si>
  <si>
    <t>MAHIMA CHHETRI</t>
  </si>
  <si>
    <t>KEYA SUTRADHAR</t>
  </si>
  <si>
    <t>VITO K SHOHE</t>
  </si>
  <si>
    <t>PRIYANKA SINGH KHATI</t>
  </si>
  <si>
    <t>RAJASHREE  BISWAS</t>
  </si>
  <si>
    <t xml:space="preserve">PUJA DAS </t>
  </si>
  <si>
    <t>MEGHANA JOSHI</t>
  </si>
  <si>
    <t>NIRVANA LAMA</t>
  </si>
  <si>
    <t>NIKESH PARAJULI</t>
  </si>
  <si>
    <t>DIKSHA TIWARI</t>
  </si>
  <si>
    <t>SHIVANI KUMARI</t>
  </si>
  <si>
    <t>SITAM  CHHETRI</t>
  </si>
  <si>
    <t>SUBHAMI  ROY</t>
  </si>
  <si>
    <t>SHRISTIKA KARKI</t>
  </si>
  <si>
    <t>MEGHA DEY</t>
  </si>
  <si>
    <t>SWETA RANA</t>
  </si>
  <si>
    <t>V. SHIKAHITO SWU</t>
  </si>
  <si>
    <t>MADHU GUPTA</t>
  </si>
  <si>
    <t>BINITA SHARMA</t>
  </si>
  <si>
    <t>DIYA THAPA</t>
  </si>
  <si>
    <t>DIKSHA THAPA</t>
  </si>
  <si>
    <t>HEENA KABIR</t>
  </si>
  <si>
    <t>NIKITA RAI</t>
  </si>
  <si>
    <t>RISHAV DAS</t>
  </si>
  <si>
    <t>MAHESH MAHATO</t>
  </si>
  <si>
    <t>RUBI SHARMA</t>
  </si>
  <si>
    <t>HARSSH RAAJ</t>
  </si>
  <si>
    <t>SABANA KHATUN</t>
  </si>
  <si>
    <t>NOOR NOWAZ</t>
  </si>
  <si>
    <t>GAURAV CHHETRI</t>
  </si>
  <si>
    <t>SALINA SUBBA</t>
  </si>
  <si>
    <t>SUPRIYA TAMANG</t>
  </si>
  <si>
    <t>UMANG GURUNG</t>
  </si>
  <si>
    <t>SWEETY SARKAR</t>
  </si>
  <si>
    <t>NIHARIKA GOMDEN</t>
  </si>
  <si>
    <t>RAFAT JAHAN</t>
  </si>
  <si>
    <t>APARAJITA  GHOSH</t>
  </si>
  <si>
    <t>PRIYA VERMA</t>
  </si>
  <si>
    <t>RITU SHARMA</t>
  </si>
  <si>
    <t>SUSMITA CHATTERJEE</t>
  </si>
  <si>
    <t>MIMOSHA TAMANG</t>
  </si>
  <si>
    <t xml:space="preserve">DIKILA SHERPA </t>
  </si>
  <si>
    <t>HELIVI ZHIMOMI</t>
  </si>
  <si>
    <t>MD IFTEKHAR KHAN</t>
  </si>
  <si>
    <t>SAPTARSHI BANIK</t>
  </si>
  <si>
    <t>SHUBHAM DAS</t>
  </si>
  <si>
    <t>SUBHANKAR ADHIKARY</t>
  </si>
  <si>
    <t>NANDITA SAHA</t>
  </si>
  <si>
    <t>NIKITA THAPA</t>
  </si>
  <si>
    <t>SATARUPA GHOSH</t>
  </si>
  <si>
    <t>RUMIKA MINJ</t>
  </si>
  <si>
    <t>NOUSEEN NIKHAT</t>
  </si>
  <si>
    <t>SIBU BHAGAT</t>
  </si>
  <si>
    <t>TSHERING  WANGMO</t>
  </si>
  <si>
    <t>PRITHA BHOWMIK</t>
  </si>
  <si>
    <t>PRERNA GUPTA</t>
  </si>
  <si>
    <t>PRIYANKA SAHA</t>
  </si>
  <si>
    <t>PRIYANKA  THAPA</t>
  </si>
  <si>
    <t>SAURAV CHHETRI</t>
  </si>
  <si>
    <t>ASHWINI CHAUHAN</t>
  </si>
  <si>
    <t>SAMRIDHI CHETTRI</t>
  </si>
  <si>
    <t>SAAHIL TAMANG</t>
  </si>
  <si>
    <t>NILOY DEY</t>
  </si>
  <si>
    <t>RIWAZ RAI</t>
  </si>
  <si>
    <t>Md. ARIF</t>
  </si>
  <si>
    <t>SANGAM SASHANKAR</t>
  </si>
  <si>
    <t>JABED ISLAM</t>
  </si>
  <si>
    <t>RADHA BHUJEL</t>
  </si>
  <si>
    <t>PREYAS HALDAR</t>
  </si>
  <si>
    <t>ABHINAV AGARWAL</t>
  </si>
  <si>
    <t>PRABHAT KUMAR SINGH</t>
  </si>
  <si>
    <t>ANKITA JHA</t>
  </si>
  <si>
    <t>ARGHYADEEP NAG</t>
  </si>
  <si>
    <t>AZAL ALI RIZVI</t>
  </si>
  <si>
    <t>MAYANKO ROY</t>
  </si>
  <si>
    <t>KARISHMA GUPTA</t>
  </si>
  <si>
    <t>RITESH PRASAD</t>
  </si>
  <si>
    <t>MANI KUMAR PRADHAN</t>
  </si>
  <si>
    <t>NEEHA GURUNG</t>
  </si>
  <si>
    <t>MAMTA RAI</t>
  </si>
  <si>
    <t>PRIYANKA TAMANG</t>
  </si>
  <si>
    <t>NITESH PRASAD</t>
  </si>
  <si>
    <t>PALASH CHOWDHURY</t>
  </si>
  <si>
    <t>SUMAN SARKAR</t>
  </si>
  <si>
    <t>URMILA SHARMA</t>
  </si>
  <si>
    <t>JAIDEO PRASAD SAH</t>
  </si>
  <si>
    <t>SAROWAR SHARMA</t>
  </si>
  <si>
    <t>MANISH RANA</t>
  </si>
  <si>
    <t>PRAKASH KUMAR PRASAD</t>
  </si>
  <si>
    <t>SANGHAMITA DUTTA</t>
  </si>
  <si>
    <t>RAJU SHARMA</t>
  </si>
  <si>
    <t>SUKANYA GHOSH</t>
  </si>
  <si>
    <t>NIHAL JAISWAL</t>
  </si>
  <si>
    <t>SHAH ALI UL HAQUE</t>
  </si>
  <si>
    <t>DIKSHA RAI</t>
  </si>
  <si>
    <t>PHURBA WANGDI</t>
  </si>
  <si>
    <t>PRISKA RAI</t>
  </si>
  <si>
    <t>RABINDRA NATH ADHIKARI</t>
  </si>
  <si>
    <t>SANGAY DAWA</t>
  </si>
  <si>
    <t>GAURAV CHANDA</t>
  </si>
  <si>
    <t>BASUDEV BARMAN</t>
  </si>
  <si>
    <t>PRITAM DEY</t>
  </si>
  <si>
    <t>MUKUNDA DAS</t>
  </si>
  <si>
    <t>SUMAN KHATOON</t>
  </si>
  <si>
    <t>MEGHA AGARWAL</t>
  </si>
  <si>
    <t>ARJUN DAS</t>
  </si>
  <si>
    <t>TIRTHARAJ BHOWMIK</t>
  </si>
  <si>
    <t>PRAVIN AGARWAL</t>
  </si>
  <si>
    <t>SANDIP Kr. SINGH</t>
  </si>
  <si>
    <t>MUKESH SINGH</t>
  </si>
  <si>
    <t>ANKITA PAUL</t>
  </si>
  <si>
    <t>MRINMOY DUTTA</t>
  </si>
  <si>
    <t>SHARWAN KUMAR AGARWAL</t>
  </si>
  <si>
    <t>PREKSHA SURANA</t>
  </si>
  <si>
    <t>SUSHMA GUPTA</t>
  </si>
  <si>
    <t>RAKSHA MUKHIA</t>
  </si>
  <si>
    <t>PRITHA CHAKRABORTY</t>
  </si>
  <si>
    <t>DIKKI GURUNG</t>
  </si>
  <si>
    <t>CHANDESHWAR SHARMA</t>
  </si>
  <si>
    <t>PANKAJ AGARWAL</t>
  </si>
  <si>
    <t>KHUSBOO KUMARI GUPTA</t>
  </si>
  <si>
    <t>JIBAN BARMAN</t>
  </si>
  <si>
    <t>PEMA CHEKI</t>
  </si>
  <si>
    <t>DEEPISHA GUPTA</t>
  </si>
  <si>
    <t>SATARUDRIYA MUKHERJEE</t>
  </si>
  <si>
    <t>SOUVIK GHOSH</t>
  </si>
  <si>
    <t>ARUNJIT DUTTA</t>
  </si>
  <si>
    <t>SUBHAM DUTTA</t>
  </si>
  <si>
    <t>ASIK EKBAL</t>
  </si>
  <si>
    <t>MONIKA THAPA</t>
  </si>
  <si>
    <t>SANGAY CHOPEL BHUTIA</t>
  </si>
  <si>
    <t>SAJANA CHETTRI</t>
  </si>
  <si>
    <t>ASHNA THAPA</t>
  </si>
  <si>
    <t>BIVAASH DEWAN</t>
  </si>
  <si>
    <t>SWARNALI DAS</t>
  </si>
  <si>
    <t>PRIYANKA RAI</t>
  </si>
  <si>
    <t>SATYAM GAZMER</t>
  </si>
  <si>
    <t>GOBINDO ROY</t>
  </si>
  <si>
    <t>ASWINI GHATANI</t>
  </si>
  <si>
    <t>DHANANJOY ROY</t>
  </si>
  <si>
    <t>UPAMA DUTTA</t>
  </si>
  <si>
    <t>GARGI MUKHERJEE</t>
  </si>
  <si>
    <t>MAMIYA GUPTA</t>
  </si>
  <si>
    <t>RAUNAQUE PERWEEN</t>
  </si>
  <si>
    <t>SUPRIYA RAI</t>
  </si>
  <si>
    <t>KABITA MANGAR</t>
  </si>
  <si>
    <t>SATYAM GURUNG</t>
  </si>
  <si>
    <t>PINKI SARKAR</t>
  </si>
  <si>
    <t>TAPAN BARMAN</t>
  </si>
  <si>
    <t>PUJA GUPTA</t>
  </si>
  <si>
    <t>PRAVESH RAI</t>
  </si>
  <si>
    <t>ANUPRITI SORENG</t>
  </si>
  <si>
    <t>JULINA LIMBU</t>
  </si>
  <si>
    <t>SHEETAL TAMANG</t>
  </si>
  <si>
    <t>SMARAN TAMANG</t>
  </si>
  <si>
    <t>PRIYANKA ROY</t>
  </si>
  <si>
    <t>ROHAN DHUNGANA</t>
  </si>
  <si>
    <t>SUJATA CHOUDHARY</t>
  </si>
  <si>
    <t>ANOWAR HOSSAIN</t>
  </si>
  <si>
    <t>KRITTIKA NAMA SARMA</t>
  </si>
  <si>
    <t>RANJAN KUMAR RAY</t>
  </si>
  <si>
    <t>SRISTI GAZMER</t>
  </si>
  <si>
    <t>SURAJ SONAR</t>
  </si>
  <si>
    <t>HARKHAWARDHAN GOGOI</t>
  </si>
  <si>
    <t>SUBHAM GUPTA</t>
  </si>
  <si>
    <t>DEBATRI BHATTACHARYA</t>
  </si>
  <si>
    <t>AMISHRIT GURUNG</t>
  </si>
  <si>
    <t>HERU KM NEWAR</t>
  </si>
  <si>
    <t>ANMOL CHETTRI</t>
  </si>
  <si>
    <t>IBTESAM BANO</t>
  </si>
  <si>
    <t>KARTIK MAJUMDAR</t>
  </si>
  <si>
    <t>APARNA SHARMA</t>
  </si>
  <si>
    <t>SIKHA AGARWAL</t>
  </si>
  <si>
    <t>RAKESH CHAKRABORTY</t>
  </si>
  <si>
    <t>SANGITA SINGHA</t>
  </si>
  <si>
    <t>AISHU GURUNG</t>
  </si>
  <si>
    <t>CHANDA JHA</t>
  </si>
  <si>
    <t>MANITA KUMARI PRASAD</t>
  </si>
  <si>
    <t>CHANDAN PRASAD</t>
  </si>
  <si>
    <t>YANGZILA TAMANG</t>
  </si>
  <si>
    <t>MAHANANDA TAMANG</t>
  </si>
  <si>
    <t>ABHILASH KALIKOTEY</t>
  </si>
  <si>
    <t>NABINA CHHETRI</t>
  </si>
  <si>
    <t>ARYA KUMAR</t>
  </si>
  <si>
    <t>HIMANSHU AGARWAL</t>
  </si>
  <si>
    <t>MASHROOR AHMAD RAJ</t>
  </si>
  <si>
    <t>TASHI WANGCHUG</t>
  </si>
  <si>
    <t>BIKAS PRASAD</t>
  </si>
</sst>
</file>

<file path=xl/styles.xml><?xml version="1.0" encoding="utf-8"?>
<styleSheet xmlns="http://schemas.openxmlformats.org/spreadsheetml/2006/main">
  <fonts count="3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b/>
      <u/>
      <sz val="16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000000"/>
      <name val="Calibri"/>
      <family val="2"/>
    </font>
    <font>
      <sz val="12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0"/>
      <name val="Calibri"/>
      <family val="2"/>
      <scheme val="minor"/>
    </font>
    <font>
      <strike/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73">
    <xf numFmtId="0" fontId="0" fillId="0" borderId="0" xfId="0"/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/>
    <xf numFmtId="1" fontId="7" fillId="0" borderId="1" xfId="0" applyNumberFormat="1" applyFont="1" applyBorder="1" applyAlignment="1">
      <alignment horizontal="left"/>
    </xf>
    <xf numFmtId="9" fontId="0" fillId="0" borderId="0" xfId="1" applyFont="1" applyFill="1" applyAlignment="1">
      <alignment horizontal="center"/>
    </xf>
    <xf numFmtId="9" fontId="2" fillId="0" borderId="1" xfId="1" applyFont="1" applyBorder="1" applyAlignment="1">
      <alignment horizontal="center"/>
    </xf>
    <xf numFmtId="9" fontId="2" fillId="0" borderId="1" xfId="1" applyFont="1" applyFill="1" applyBorder="1" applyAlignment="1">
      <alignment horizontal="center"/>
    </xf>
    <xf numFmtId="0" fontId="0" fillId="0" borderId="1" xfId="0" applyFill="1" applyBorder="1"/>
    <xf numFmtId="9" fontId="1" fillId="0" borderId="1" xfId="1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1" xfId="0" applyFont="1" applyFill="1" applyBorder="1"/>
    <xf numFmtId="0" fontId="9" fillId="0" borderId="1" xfId="0" applyFont="1" applyFill="1" applyBorder="1"/>
    <xf numFmtId="1" fontId="0" fillId="0" borderId="1" xfId="0" applyNumberForma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/>
    <xf numFmtId="1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1" xfId="0" applyFont="1" applyBorder="1"/>
    <xf numFmtId="0" fontId="3" fillId="0" borderId="1" xfId="0" applyFont="1" applyBorder="1"/>
    <xf numFmtId="1" fontId="10" fillId="0" borderId="1" xfId="0" applyNumberFormat="1" applyFont="1" applyBorder="1" applyAlignment="1">
      <alignment horizontal="left"/>
    </xf>
    <xf numFmtId="1" fontId="3" fillId="0" borderId="1" xfId="0" applyNumberFormat="1" applyFont="1" applyFill="1" applyBorder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/>
    </xf>
    <xf numFmtId="9" fontId="0" fillId="0" borderId="1" xfId="1" applyFont="1" applyFill="1" applyBorder="1" applyAlignment="1">
      <alignment horizontal="center"/>
    </xf>
    <xf numFmtId="0" fontId="1" fillId="0" borderId="1" xfId="0" applyFont="1" applyBorder="1" applyAlignment="1">
      <alignment vertical="center"/>
    </xf>
    <xf numFmtId="9" fontId="0" fillId="0" borderId="1" xfId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9" fontId="1" fillId="0" borderId="1" xfId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" fontId="7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" fontId="10" fillId="0" borderId="1" xfId="0" applyNumberFormat="1" applyFont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9" fontId="2" fillId="0" borderId="1" xfId="1" applyFont="1" applyBorder="1" applyAlignment="1">
      <alignment horizontal="center" vertical="center"/>
    </xf>
    <xf numFmtId="9" fontId="2" fillId="0" borderId="1" xfId="1" applyFont="1" applyFill="1" applyBorder="1" applyAlignment="1">
      <alignment horizontal="center" vertical="center"/>
    </xf>
    <xf numFmtId="9" fontId="2" fillId="0" borderId="0" xfId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9" fontId="2" fillId="0" borderId="0" xfId="1" applyFont="1" applyFill="1" applyAlignment="1">
      <alignment horizontal="center"/>
    </xf>
    <xf numFmtId="0" fontId="2" fillId="0" borderId="0" xfId="0" applyFont="1" applyFill="1"/>
    <xf numFmtId="1" fontId="4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4" fillId="0" borderId="1" xfId="0" applyFont="1" applyFill="1" applyBorder="1"/>
    <xf numFmtId="1" fontId="2" fillId="0" borderId="1" xfId="0" applyNumberFormat="1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0" fillId="0" borderId="0" xfId="1" applyFont="1" applyFill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12" fillId="0" borderId="0" xfId="0" applyFont="1" applyFill="1"/>
    <xf numFmtId="1" fontId="0" fillId="0" borderId="1" xfId="0" applyNumberFormat="1" applyFill="1" applyBorder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1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left" vertical="center"/>
    </xf>
    <xf numFmtId="9" fontId="19" fillId="0" borderId="0" xfId="1" applyFont="1" applyFill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21" fillId="0" borderId="1" xfId="0" applyFont="1" applyBorder="1" applyAlignment="1">
      <alignment vertical="center"/>
    </xf>
    <xf numFmtId="1" fontId="18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1" fontId="1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21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22" fillId="0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9" fontId="5" fillId="0" borderId="1" xfId="1" applyFont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/>
    </xf>
    <xf numFmtId="0" fontId="28" fillId="0" borderId="1" xfId="0" applyFont="1" applyBorder="1" applyAlignment="1">
      <alignment horizontal="center" vertical="center"/>
    </xf>
    <xf numFmtId="1" fontId="28" fillId="0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/>
    </xf>
    <xf numFmtId="9" fontId="2" fillId="0" borderId="1" xfId="1" applyFont="1" applyFill="1" applyBorder="1" applyAlignment="1">
      <alignment horizontal="right" vertical="center"/>
    </xf>
    <xf numFmtId="9" fontId="1" fillId="0" borderId="1" xfId="1" applyFont="1" applyFill="1" applyBorder="1" applyAlignment="1">
      <alignment vertical="center"/>
    </xf>
    <xf numFmtId="9" fontId="0" fillId="0" borderId="1" xfId="1" applyFont="1" applyFill="1" applyBorder="1"/>
    <xf numFmtId="9" fontId="0" fillId="0" borderId="0" xfId="1" applyFont="1" applyFill="1"/>
    <xf numFmtId="9" fontId="0" fillId="0" borderId="0" xfId="1" applyFont="1"/>
    <xf numFmtId="9" fontId="0" fillId="0" borderId="1" xfId="1" applyFont="1" applyBorder="1" applyAlignment="1">
      <alignment horizontal="center" vertical="center"/>
    </xf>
    <xf numFmtId="9" fontId="0" fillId="0" borderId="1" xfId="1" applyFont="1" applyBorder="1" applyAlignment="1">
      <alignment horizontal="center"/>
    </xf>
    <xf numFmtId="9" fontId="0" fillId="0" borderId="0" xfId="1" applyFont="1" applyAlignment="1">
      <alignment horizontal="center"/>
    </xf>
    <xf numFmtId="9" fontId="5" fillId="0" borderId="1" xfId="1" applyFont="1" applyBorder="1" applyAlignment="1">
      <alignment horizontal="center" vertical="center"/>
    </xf>
    <xf numFmtId="9" fontId="12" fillId="0" borderId="1" xfId="1" applyFont="1" applyFill="1" applyBorder="1" applyAlignment="1">
      <alignment horizontal="center"/>
    </xf>
    <xf numFmtId="0" fontId="13" fillId="0" borderId="1" xfId="0" applyFont="1" applyBorder="1"/>
    <xf numFmtId="0" fontId="13" fillId="0" borderId="1" xfId="0" applyFont="1" applyFill="1" applyBorder="1"/>
    <xf numFmtId="0" fontId="30" fillId="0" borderId="1" xfId="0" applyFont="1" applyFill="1" applyBorder="1"/>
    <xf numFmtId="0" fontId="30" fillId="0" borderId="1" xfId="0" applyFont="1" applyBorder="1"/>
    <xf numFmtId="0" fontId="30" fillId="0" borderId="0" xfId="0" applyFont="1" applyFill="1"/>
    <xf numFmtId="0" fontId="8" fillId="0" borderId="1" xfId="0" applyFont="1" applyBorder="1" applyAlignment="1">
      <alignment vertical="center"/>
    </xf>
    <xf numFmtId="0" fontId="8" fillId="0" borderId="1" xfId="0" applyFont="1" applyFill="1" applyBorder="1"/>
    <xf numFmtId="0" fontId="19" fillId="0" borderId="1" xfId="0" applyFont="1" applyFill="1" applyBorder="1"/>
    <xf numFmtId="0" fontId="31" fillId="0" borderId="1" xfId="0" applyFont="1" applyFill="1" applyBorder="1"/>
    <xf numFmtId="0" fontId="19" fillId="0" borderId="0" xfId="0" applyFont="1" applyFill="1"/>
    <xf numFmtId="0" fontId="8" fillId="0" borderId="1" xfId="0" applyFont="1" applyFill="1" applyBorder="1" applyAlignment="1">
      <alignment vertical="center"/>
    </xf>
    <xf numFmtId="1" fontId="8" fillId="0" borderId="1" xfId="0" applyNumberFormat="1" applyFont="1" applyBorder="1" applyAlignment="1">
      <alignment horizontal="center" vertical="center"/>
    </xf>
    <xf numFmtId="1" fontId="19" fillId="0" borderId="1" xfId="0" applyNumberFormat="1" applyFont="1" applyFill="1" applyBorder="1" applyAlignment="1">
      <alignment horizontal="center"/>
    </xf>
    <xf numFmtId="1" fontId="31" fillId="0" borderId="1" xfId="0" applyNumberFormat="1" applyFont="1" applyFill="1" applyBorder="1" applyAlignment="1">
      <alignment horizontal="center"/>
    </xf>
    <xf numFmtId="1" fontId="19" fillId="0" borderId="0" xfId="0" applyNumberFormat="1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0"/>
  <sheetViews>
    <sheetView workbookViewId="0">
      <selection activeCell="T4" sqref="T4"/>
    </sheetView>
  </sheetViews>
  <sheetFormatPr defaultColWidth="9.140625" defaultRowHeight="24.95" customHeight="1"/>
  <cols>
    <col min="1" max="1" width="9.140625" style="19" bestFit="1" customWidth="1"/>
    <col min="2" max="2" width="25.28515625" style="141" bestFit="1" customWidth="1"/>
    <col min="3" max="3" width="8" style="20" customWidth="1"/>
    <col min="4" max="4" width="7.7109375" style="8" customWidth="1"/>
    <col min="5" max="5" width="7.7109375" style="6" customWidth="1"/>
    <col min="6" max="6" width="7.42578125" style="8" customWidth="1"/>
    <col min="7" max="7" width="7" style="6" customWidth="1"/>
    <col min="8" max="8" width="8.42578125" style="8" customWidth="1"/>
    <col min="9" max="9" width="8.140625" style="6" customWidth="1"/>
    <col min="10" max="10" width="8.140625" style="8" customWidth="1"/>
    <col min="11" max="11" width="5.85546875" style="6" customWidth="1"/>
    <col min="12" max="12" width="6.85546875" style="8" customWidth="1"/>
    <col min="13" max="13" width="6" style="6" customWidth="1"/>
    <col min="14" max="14" width="6.28515625" style="8" customWidth="1"/>
    <col min="15" max="15" width="4.140625" style="6" customWidth="1"/>
    <col min="16" max="16" width="3.5703125" style="6" customWidth="1"/>
    <col min="17" max="17" width="7.42578125" style="8" customWidth="1"/>
    <col min="18" max="16384" width="9.140625" style="6"/>
  </cols>
  <sheetData>
    <row r="1" spans="1:17" s="47" customFormat="1" ht="24.95" customHeight="1">
      <c r="A1" s="156" t="s">
        <v>213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46"/>
    </row>
    <row r="2" spans="1:17" s="47" customFormat="1" ht="21">
      <c r="A2" s="7"/>
      <c r="B2" s="137" t="s">
        <v>202</v>
      </c>
      <c r="C2" s="157" t="s">
        <v>203</v>
      </c>
      <c r="D2" s="157"/>
      <c r="E2" s="158" t="s">
        <v>216</v>
      </c>
      <c r="F2" s="158"/>
      <c r="G2" s="158" t="s">
        <v>204</v>
      </c>
      <c r="H2" s="158"/>
      <c r="I2" s="157" t="s">
        <v>205</v>
      </c>
      <c r="J2" s="157"/>
      <c r="K2" s="158" t="s">
        <v>206</v>
      </c>
      <c r="L2" s="158"/>
      <c r="M2" s="158" t="s">
        <v>207</v>
      </c>
      <c r="N2" s="158"/>
      <c r="O2" s="154" t="s">
        <v>212</v>
      </c>
      <c r="P2" s="155"/>
      <c r="Q2" s="46"/>
    </row>
    <row r="3" spans="1:17" s="47" customFormat="1" ht="24.95" customHeight="1">
      <c r="A3" s="7"/>
      <c r="B3" s="137" t="s">
        <v>211</v>
      </c>
      <c r="C3" s="152" t="s">
        <v>224</v>
      </c>
      <c r="D3" s="9" t="s">
        <v>208</v>
      </c>
      <c r="E3" s="152" t="s">
        <v>224</v>
      </c>
      <c r="F3" s="9" t="s">
        <v>208</v>
      </c>
      <c r="G3" s="152" t="s">
        <v>224</v>
      </c>
      <c r="H3" s="9" t="s">
        <v>208</v>
      </c>
      <c r="I3" s="152" t="s">
        <v>224</v>
      </c>
      <c r="J3" s="9" t="s">
        <v>208</v>
      </c>
      <c r="K3" s="152" t="s">
        <v>224</v>
      </c>
      <c r="L3" s="10" t="s">
        <v>208</v>
      </c>
      <c r="M3" s="152" t="s">
        <v>224</v>
      </c>
      <c r="N3" s="10" t="s">
        <v>208</v>
      </c>
      <c r="O3" s="152" t="s">
        <v>224</v>
      </c>
      <c r="P3" s="27" t="s">
        <v>208</v>
      </c>
      <c r="Q3" s="46"/>
    </row>
    <row r="4" spans="1:17" s="47" customFormat="1" ht="24.95" customHeight="1">
      <c r="A4" s="51"/>
      <c r="B4" s="137" t="s">
        <v>209</v>
      </c>
      <c r="C4" s="102">
        <v>20</v>
      </c>
      <c r="D4" s="9"/>
      <c r="E4" s="27">
        <v>18</v>
      </c>
      <c r="F4" s="9"/>
      <c r="G4" s="106">
        <v>20</v>
      </c>
      <c r="H4" s="9"/>
      <c r="I4" s="100">
        <v>13</v>
      </c>
      <c r="J4" s="9"/>
      <c r="K4" s="102">
        <v>19</v>
      </c>
      <c r="L4" s="10"/>
      <c r="M4" s="100">
        <v>18</v>
      </c>
      <c r="N4" s="10"/>
      <c r="O4" s="49"/>
      <c r="P4" s="49"/>
      <c r="Q4" s="10" t="s">
        <v>214</v>
      </c>
    </row>
    <row r="5" spans="1:17" s="47" customFormat="1" ht="24.95" customHeight="1">
      <c r="A5" s="51" t="s">
        <v>187</v>
      </c>
      <c r="B5" s="138" t="s">
        <v>188</v>
      </c>
      <c r="C5" s="104"/>
      <c r="D5" s="12"/>
      <c r="E5" s="52"/>
      <c r="F5" s="12"/>
      <c r="G5" s="107"/>
      <c r="H5" s="12"/>
      <c r="I5" s="101"/>
      <c r="J5" s="12"/>
      <c r="K5" s="104"/>
      <c r="L5" s="12"/>
      <c r="M5" s="101"/>
      <c r="N5" s="12"/>
      <c r="O5" s="29"/>
      <c r="P5" s="29"/>
      <c r="Q5" s="12"/>
    </row>
    <row r="6" spans="1:17" s="13" customFormat="1" ht="24.95" customHeight="1">
      <c r="A6" s="2">
        <v>1</v>
      </c>
      <c r="B6" s="139" t="s">
        <v>0</v>
      </c>
      <c r="C6" s="2">
        <v>17</v>
      </c>
      <c r="D6" s="30">
        <f>C6/20</f>
        <v>0.85</v>
      </c>
      <c r="E6" s="31">
        <v>17</v>
      </c>
      <c r="F6" s="30">
        <f>E6/18</f>
        <v>0.94444444444444442</v>
      </c>
      <c r="G6" s="108">
        <v>18</v>
      </c>
      <c r="H6" s="30">
        <f>G6/20</f>
        <v>0.9</v>
      </c>
      <c r="I6" s="2">
        <v>13</v>
      </c>
      <c r="J6" s="30">
        <f>I6/13</f>
        <v>1</v>
      </c>
      <c r="K6" s="2">
        <v>17</v>
      </c>
      <c r="L6" s="30">
        <f>K6/19</f>
        <v>0.89473684210526316</v>
      </c>
      <c r="M6" s="2">
        <v>18</v>
      </c>
      <c r="N6" s="30">
        <f>M6/18</f>
        <v>1</v>
      </c>
      <c r="O6" s="1"/>
      <c r="P6" s="1"/>
      <c r="Q6" s="30">
        <f>SUM(D6+F6+H6+J6+L6+N6)/6</f>
        <v>0.93153021442495121</v>
      </c>
    </row>
    <row r="7" spans="1:17" s="13" customFormat="1" ht="24.95" customHeight="1">
      <c r="A7" s="3">
        <v>2</v>
      </c>
      <c r="B7" s="139" t="s">
        <v>1</v>
      </c>
      <c r="C7" s="2">
        <v>13</v>
      </c>
      <c r="D7" s="30">
        <f t="shared" ref="D7:D50" si="0">C7/20</f>
        <v>0.65</v>
      </c>
      <c r="E7" s="32">
        <v>15</v>
      </c>
      <c r="F7" s="30">
        <f t="shared" ref="F7:F50" si="1">E7/18</f>
        <v>0.83333333333333337</v>
      </c>
      <c r="G7" s="108">
        <v>16</v>
      </c>
      <c r="H7" s="30">
        <f t="shared" ref="H7:H50" si="2">G7/20</f>
        <v>0.8</v>
      </c>
      <c r="I7" s="2">
        <v>4</v>
      </c>
      <c r="J7" s="30">
        <f t="shared" ref="J7:J50" si="3">I7/13</f>
        <v>0.30769230769230771</v>
      </c>
      <c r="K7" s="2">
        <v>11</v>
      </c>
      <c r="L7" s="30">
        <f t="shared" ref="L7:L50" si="4">K7/19</f>
        <v>0.57894736842105265</v>
      </c>
      <c r="M7" s="2">
        <v>14</v>
      </c>
      <c r="N7" s="30">
        <f t="shared" ref="N7:N50" si="5">M7/18</f>
        <v>0.77777777777777779</v>
      </c>
      <c r="O7" s="1"/>
      <c r="P7" s="1"/>
      <c r="Q7" s="30">
        <f t="shared" ref="Q7:Q50" si="6">SUM(D7+F7+H7+J7+L7+N7)/6</f>
        <v>0.6579584645374118</v>
      </c>
    </row>
    <row r="8" spans="1:17" s="13" customFormat="1" ht="24.95" customHeight="1">
      <c r="A8" s="3">
        <v>3</v>
      </c>
      <c r="B8" s="139" t="s">
        <v>2</v>
      </c>
      <c r="C8" s="2">
        <v>14</v>
      </c>
      <c r="D8" s="30">
        <f t="shared" si="0"/>
        <v>0.7</v>
      </c>
      <c r="E8" s="2">
        <v>15</v>
      </c>
      <c r="F8" s="30">
        <f t="shared" si="1"/>
        <v>0.83333333333333337</v>
      </c>
      <c r="G8" s="108">
        <v>17</v>
      </c>
      <c r="H8" s="30">
        <f t="shared" si="2"/>
        <v>0.85</v>
      </c>
      <c r="I8" s="2">
        <v>7</v>
      </c>
      <c r="J8" s="30">
        <f t="shared" si="3"/>
        <v>0.53846153846153844</v>
      </c>
      <c r="K8" s="2">
        <v>12</v>
      </c>
      <c r="L8" s="30">
        <f t="shared" si="4"/>
        <v>0.63157894736842102</v>
      </c>
      <c r="M8" s="2">
        <v>15</v>
      </c>
      <c r="N8" s="30">
        <f t="shared" si="5"/>
        <v>0.83333333333333337</v>
      </c>
      <c r="O8" s="1"/>
      <c r="P8" s="1"/>
      <c r="Q8" s="30">
        <f t="shared" si="6"/>
        <v>0.73111785874943758</v>
      </c>
    </row>
    <row r="9" spans="1:17" s="13" customFormat="1" ht="24.95" customHeight="1">
      <c r="A9" s="3">
        <v>4</v>
      </c>
      <c r="B9" s="139" t="s">
        <v>3</v>
      </c>
      <c r="C9" s="2">
        <v>17</v>
      </c>
      <c r="D9" s="30">
        <f t="shared" si="0"/>
        <v>0.85</v>
      </c>
      <c r="E9" s="2">
        <v>17</v>
      </c>
      <c r="F9" s="30">
        <f t="shared" si="1"/>
        <v>0.94444444444444442</v>
      </c>
      <c r="G9" s="108">
        <v>20</v>
      </c>
      <c r="H9" s="30">
        <f t="shared" si="2"/>
        <v>1</v>
      </c>
      <c r="I9" s="2">
        <v>13</v>
      </c>
      <c r="J9" s="30">
        <f t="shared" si="3"/>
        <v>1</v>
      </c>
      <c r="K9" s="2">
        <v>16</v>
      </c>
      <c r="L9" s="30">
        <f t="shared" si="4"/>
        <v>0.84210526315789469</v>
      </c>
      <c r="M9" s="2">
        <v>16</v>
      </c>
      <c r="N9" s="30">
        <f t="shared" si="5"/>
        <v>0.88888888888888884</v>
      </c>
      <c r="O9" s="1"/>
      <c r="P9" s="1"/>
      <c r="Q9" s="30">
        <f t="shared" si="6"/>
        <v>0.9209064327485379</v>
      </c>
    </row>
    <row r="10" spans="1:17" s="13" customFormat="1" ht="24.95" customHeight="1">
      <c r="A10" s="3">
        <v>5</v>
      </c>
      <c r="B10" s="139" t="s">
        <v>4</v>
      </c>
      <c r="C10" s="2">
        <v>15</v>
      </c>
      <c r="D10" s="30">
        <f t="shared" si="0"/>
        <v>0.75</v>
      </c>
      <c r="E10" s="2">
        <v>15</v>
      </c>
      <c r="F10" s="30">
        <f t="shared" si="1"/>
        <v>0.83333333333333337</v>
      </c>
      <c r="G10" s="108">
        <v>17</v>
      </c>
      <c r="H10" s="30">
        <f t="shared" si="2"/>
        <v>0.85</v>
      </c>
      <c r="I10" s="2">
        <v>11</v>
      </c>
      <c r="J10" s="30">
        <f t="shared" si="3"/>
        <v>0.84615384615384615</v>
      </c>
      <c r="K10" s="2">
        <v>14</v>
      </c>
      <c r="L10" s="30">
        <f t="shared" si="4"/>
        <v>0.73684210526315785</v>
      </c>
      <c r="M10" s="2">
        <v>15</v>
      </c>
      <c r="N10" s="30">
        <f t="shared" si="5"/>
        <v>0.83333333333333337</v>
      </c>
      <c r="O10" s="1"/>
      <c r="P10" s="1"/>
      <c r="Q10" s="30">
        <f t="shared" si="6"/>
        <v>0.80827710301394518</v>
      </c>
    </row>
    <row r="11" spans="1:17" s="13" customFormat="1" ht="24.95" customHeight="1">
      <c r="A11" s="3">
        <v>6</v>
      </c>
      <c r="B11" s="139" t="s">
        <v>5</v>
      </c>
      <c r="C11" s="2">
        <v>19</v>
      </c>
      <c r="D11" s="30">
        <f t="shared" si="0"/>
        <v>0.95</v>
      </c>
      <c r="E11" s="2">
        <v>18</v>
      </c>
      <c r="F11" s="30">
        <f t="shared" si="1"/>
        <v>1</v>
      </c>
      <c r="G11" s="108">
        <v>20</v>
      </c>
      <c r="H11" s="30">
        <f t="shared" si="2"/>
        <v>1</v>
      </c>
      <c r="I11" s="2">
        <v>12</v>
      </c>
      <c r="J11" s="30">
        <f t="shared" si="3"/>
        <v>0.92307692307692313</v>
      </c>
      <c r="K11" s="2">
        <v>18</v>
      </c>
      <c r="L11" s="30">
        <f t="shared" si="4"/>
        <v>0.94736842105263153</v>
      </c>
      <c r="M11" s="2">
        <v>18</v>
      </c>
      <c r="N11" s="30">
        <f t="shared" si="5"/>
        <v>1</v>
      </c>
      <c r="O11" s="1"/>
      <c r="P11" s="1"/>
      <c r="Q11" s="30">
        <f t="shared" si="6"/>
        <v>0.9700742240215926</v>
      </c>
    </row>
    <row r="12" spans="1:17" s="13" customFormat="1" ht="24.95" customHeight="1">
      <c r="A12" s="3">
        <v>7</v>
      </c>
      <c r="B12" s="139" t="s">
        <v>6</v>
      </c>
      <c r="C12" s="2">
        <v>15</v>
      </c>
      <c r="D12" s="30">
        <f t="shared" si="0"/>
        <v>0.75</v>
      </c>
      <c r="E12" s="2">
        <v>15</v>
      </c>
      <c r="F12" s="30">
        <f t="shared" si="1"/>
        <v>0.83333333333333337</v>
      </c>
      <c r="G12" s="108">
        <v>15</v>
      </c>
      <c r="H12" s="30">
        <f t="shared" si="2"/>
        <v>0.75</v>
      </c>
      <c r="I12" s="2">
        <v>9</v>
      </c>
      <c r="J12" s="30">
        <f t="shared" si="3"/>
        <v>0.69230769230769229</v>
      </c>
      <c r="K12" s="2">
        <v>13</v>
      </c>
      <c r="L12" s="30">
        <f t="shared" si="4"/>
        <v>0.68421052631578949</v>
      </c>
      <c r="M12" s="2">
        <v>14</v>
      </c>
      <c r="N12" s="30">
        <f t="shared" si="5"/>
        <v>0.77777777777777779</v>
      </c>
      <c r="O12" s="1"/>
      <c r="P12" s="1"/>
      <c r="Q12" s="30">
        <f t="shared" si="6"/>
        <v>0.74793822162243206</v>
      </c>
    </row>
    <row r="13" spans="1:17" s="13" customFormat="1" ht="24.95" customHeight="1">
      <c r="A13" s="3">
        <v>8</v>
      </c>
      <c r="B13" s="139" t="s">
        <v>7</v>
      </c>
      <c r="C13" s="2">
        <v>16</v>
      </c>
      <c r="D13" s="30">
        <f t="shared" si="0"/>
        <v>0.8</v>
      </c>
      <c r="E13" s="2">
        <v>15</v>
      </c>
      <c r="F13" s="30">
        <f t="shared" si="1"/>
        <v>0.83333333333333337</v>
      </c>
      <c r="G13" s="108">
        <v>17</v>
      </c>
      <c r="H13" s="30">
        <f t="shared" si="2"/>
        <v>0.85</v>
      </c>
      <c r="I13" s="2">
        <v>11</v>
      </c>
      <c r="J13" s="30">
        <f t="shared" si="3"/>
        <v>0.84615384615384615</v>
      </c>
      <c r="K13" s="2">
        <v>13</v>
      </c>
      <c r="L13" s="30">
        <f t="shared" si="4"/>
        <v>0.68421052631578949</v>
      </c>
      <c r="M13" s="2">
        <v>14</v>
      </c>
      <c r="N13" s="30">
        <f t="shared" si="5"/>
        <v>0.77777777777777779</v>
      </c>
      <c r="O13" s="1"/>
      <c r="P13" s="1"/>
      <c r="Q13" s="30">
        <f t="shared" si="6"/>
        <v>0.79857924726345786</v>
      </c>
    </row>
    <row r="14" spans="1:17" s="13" customFormat="1" ht="24.95" customHeight="1">
      <c r="A14" s="3">
        <v>9</v>
      </c>
      <c r="B14" s="139" t="s">
        <v>8</v>
      </c>
      <c r="C14" s="2">
        <v>11</v>
      </c>
      <c r="D14" s="30">
        <f t="shared" si="0"/>
        <v>0.55000000000000004</v>
      </c>
      <c r="E14" s="2">
        <v>11</v>
      </c>
      <c r="F14" s="30">
        <f t="shared" si="1"/>
        <v>0.61111111111111116</v>
      </c>
      <c r="G14" s="108">
        <v>11</v>
      </c>
      <c r="H14" s="30">
        <f t="shared" si="2"/>
        <v>0.55000000000000004</v>
      </c>
      <c r="I14" s="2">
        <v>11</v>
      </c>
      <c r="J14" s="30">
        <f t="shared" si="3"/>
        <v>0.84615384615384615</v>
      </c>
      <c r="K14" s="2">
        <v>9</v>
      </c>
      <c r="L14" s="30">
        <f t="shared" si="4"/>
        <v>0.47368421052631576</v>
      </c>
      <c r="M14" s="2">
        <v>11</v>
      </c>
      <c r="N14" s="30">
        <f t="shared" si="5"/>
        <v>0.61111111111111116</v>
      </c>
      <c r="O14" s="1"/>
      <c r="P14" s="1"/>
      <c r="Q14" s="30">
        <f t="shared" si="6"/>
        <v>0.6070100464837308</v>
      </c>
    </row>
    <row r="15" spans="1:17" s="13" customFormat="1" ht="24.95" customHeight="1">
      <c r="A15" s="3">
        <v>10</v>
      </c>
      <c r="B15" s="139" t="s">
        <v>9</v>
      </c>
      <c r="C15" s="2">
        <v>15</v>
      </c>
      <c r="D15" s="30">
        <f t="shared" si="0"/>
        <v>0.75</v>
      </c>
      <c r="E15" s="2">
        <v>13</v>
      </c>
      <c r="F15" s="30">
        <f t="shared" si="1"/>
        <v>0.72222222222222221</v>
      </c>
      <c r="G15" s="108">
        <v>14</v>
      </c>
      <c r="H15" s="30">
        <f t="shared" si="2"/>
        <v>0.7</v>
      </c>
      <c r="I15" s="2">
        <v>8</v>
      </c>
      <c r="J15" s="30">
        <f t="shared" si="3"/>
        <v>0.61538461538461542</v>
      </c>
      <c r="K15" s="2">
        <v>13</v>
      </c>
      <c r="L15" s="30">
        <f t="shared" si="4"/>
        <v>0.68421052631578949</v>
      </c>
      <c r="M15" s="2">
        <v>13</v>
      </c>
      <c r="N15" s="30">
        <f t="shared" si="5"/>
        <v>0.72222222222222221</v>
      </c>
      <c r="O15" s="1"/>
      <c r="P15" s="1"/>
      <c r="Q15" s="30">
        <f t="shared" si="6"/>
        <v>0.6990065976908082</v>
      </c>
    </row>
    <row r="16" spans="1:17" s="13" customFormat="1" ht="24.95" customHeight="1">
      <c r="A16" s="3">
        <v>11</v>
      </c>
      <c r="B16" s="139" t="s">
        <v>10</v>
      </c>
      <c r="C16" s="2">
        <v>19</v>
      </c>
      <c r="D16" s="30">
        <f t="shared" si="0"/>
        <v>0.95</v>
      </c>
      <c r="E16" s="2">
        <v>18</v>
      </c>
      <c r="F16" s="30">
        <f t="shared" si="1"/>
        <v>1</v>
      </c>
      <c r="G16" s="108">
        <v>20</v>
      </c>
      <c r="H16" s="30">
        <f t="shared" si="2"/>
        <v>1</v>
      </c>
      <c r="I16" s="2">
        <v>13</v>
      </c>
      <c r="J16" s="30">
        <f t="shared" si="3"/>
        <v>1</v>
      </c>
      <c r="K16" s="2">
        <v>19</v>
      </c>
      <c r="L16" s="30">
        <f t="shared" si="4"/>
        <v>1</v>
      </c>
      <c r="M16" s="2">
        <v>18</v>
      </c>
      <c r="N16" s="30">
        <f t="shared" si="5"/>
        <v>1</v>
      </c>
      <c r="O16" s="1"/>
      <c r="P16" s="1"/>
      <c r="Q16" s="30">
        <f t="shared" si="6"/>
        <v>0.9916666666666667</v>
      </c>
    </row>
    <row r="17" spans="1:17" s="13" customFormat="1" ht="24.95" customHeight="1">
      <c r="A17" s="3">
        <v>12</v>
      </c>
      <c r="B17" s="139" t="s">
        <v>11</v>
      </c>
      <c r="C17" s="2">
        <v>12</v>
      </c>
      <c r="D17" s="30">
        <f t="shared" si="0"/>
        <v>0.6</v>
      </c>
      <c r="E17" s="2">
        <v>13</v>
      </c>
      <c r="F17" s="30">
        <f t="shared" si="1"/>
        <v>0.72222222222222221</v>
      </c>
      <c r="G17" s="108">
        <v>16</v>
      </c>
      <c r="H17" s="30">
        <f t="shared" si="2"/>
        <v>0.8</v>
      </c>
      <c r="I17" s="2">
        <v>8</v>
      </c>
      <c r="J17" s="30">
        <f t="shared" si="3"/>
        <v>0.61538461538461542</v>
      </c>
      <c r="K17" s="2">
        <v>10</v>
      </c>
      <c r="L17" s="30">
        <f t="shared" si="4"/>
        <v>0.52631578947368418</v>
      </c>
      <c r="M17" s="2">
        <v>11</v>
      </c>
      <c r="N17" s="30">
        <f t="shared" si="5"/>
        <v>0.61111111111111116</v>
      </c>
      <c r="O17" s="1"/>
      <c r="P17" s="1"/>
      <c r="Q17" s="30">
        <f t="shared" si="6"/>
        <v>0.64583895636527211</v>
      </c>
    </row>
    <row r="18" spans="1:17" s="13" customFormat="1" ht="24.95" customHeight="1">
      <c r="A18" s="3">
        <v>13</v>
      </c>
      <c r="B18" s="139" t="s">
        <v>12</v>
      </c>
      <c r="C18" s="2">
        <v>14</v>
      </c>
      <c r="D18" s="30">
        <f t="shared" si="0"/>
        <v>0.7</v>
      </c>
      <c r="E18" s="2">
        <v>14</v>
      </c>
      <c r="F18" s="30">
        <f t="shared" si="1"/>
        <v>0.77777777777777779</v>
      </c>
      <c r="G18" s="108">
        <v>13</v>
      </c>
      <c r="H18" s="30">
        <f t="shared" si="2"/>
        <v>0.65</v>
      </c>
      <c r="I18" s="2">
        <v>11</v>
      </c>
      <c r="J18" s="30">
        <f t="shared" si="3"/>
        <v>0.84615384615384615</v>
      </c>
      <c r="K18" s="2">
        <v>13</v>
      </c>
      <c r="L18" s="30">
        <f t="shared" si="4"/>
        <v>0.68421052631578949</v>
      </c>
      <c r="M18" s="2">
        <v>12</v>
      </c>
      <c r="N18" s="30">
        <f t="shared" si="5"/>
        <v>0.66666666666666663</v>
      </c>
      <c r="O18" s="1"/>
      <c r="P18" s="1"/>
      <c r="Q18" s="30">
        <f t="shared" si="6"/>
        <v>0.72080146948568002</v>
      </c>
    </row>
    <row r="19" spans="1:17" s="13" customFormat="1" ht="24.95" customHeight="1">
      <c r="A19" s="3">
        <v>14</v>
      </c>
      <c r="B19" s="139" t="s">
        <v>13</v>
      </c>
      <c r="C19" s="2">
        <v>15</v>
      </c>
      <c r="D19" s="30">
        <f t="shared" si="0"/>
        <v>0.75</v>
      </c>
      <c r="E19" s="2">
        <v>16</v>
      </c>
      <c r="F19" s="30">
        <f t="shared" si="1"/>
        <v>0.88888888888888884</v>
      </c>
      <c r="G19" s="108">
        <v>13</v>
      </c>
      <c r="H19" s="30">
        <f t="shared" si="2"/>
        <v>0.65</v>
      </c>
      <c r="I19" s="2">
        <v>9</v>
      </c>
      <c r="J19" s="30">
        <f t="shared" si="3"/>
        <v>0.69230769230769229</v>
      </c>
      <c r="K19" s="2">
        <v>14</v>
      </c>
      <c r="L19" s="30">
        <f t="shared" si="4"/>
        <v>0.73684210526315785</v>
      </c>
      <c r="M19" s="2">
        <v>14</v>
      </c>
      <c r="N19" s="30">
        <f t="shared" si="5"/>
        <v>0.77777777777777779</v>
      </c>
      <c r="O19" s="1"/>
      <c r="P19" s="1"/>
      <c r="Q19" s="30">
        <f t="shared" si="6"/>
        <v>0.74930274403958619</v>
      </c>
    </row>
    <row r="20" spans="1:17" s="13" customFormat="1" ht="24.95" customHeight="1">
      <c r="A20" s="3">
        <v>15</v>
      </c>
      <c r="B20" s="139" t="s">
        <v>14</v>
      </c>
      <c r="C20" s="2">
        <v>6</v>
      </c>
      <c r="D20" s="30">
        <f t="shared" si="0"/>
        <v>0.3</v>
      </c>
      <c r="E20" s="2">
        <v>10</v>
      </c>
      <c r="F20" s="30">
        <f t="shared" si="1"/>
        <v>0.55555555555555558</v>
      </c>
      <c r="G20" s="108">
        <v>16</v>
      </c>
      <c r="H20" s="30">
        <f t="shared" si="2"/>
        <v>0.8</v>
      </c>
      <c r="I20" s="2">
        <v>2</v>
      </c>
      <c r="J20" s="30">
        <f t="shared" si="3"/>
        <v>0.15384615384615385</v>
      </c>
      <c r="K20" s="2">
        <v>0</v>
      </c>
      <c r="L20" s="30">
        <f t="shared" si="4"/>
        <v>0</v>
      </c>
      <c r="M20" s="2">
        <v>4</v>
      </c>
      <c r="N20" s="30">
        <f t="shared" si="5"/>
        <v>0.22222222222222221</v>
      </c>
      <c r="O20" s="1"/>
      <c r="P20" s="1"/>
      <c r="Q20" s="30">
        <f t="shared" si="6"/>
        <v>0.33860398860398866</v>
      </c>
    </row>
    <row r="21" spans="1:17" s="13" customFormat="1" ht="24.95" customHeight="1">
      <c r="A21" s="3">
        <v>16</v>
      </c>
      <c r="B21" s="139" t="s">
        <v>15</v>
      </c>
      <c r="C21" s="2">
        <v>13</v>
      </c>
      <c r="D21" s="30">
        <f t="shared" si="0"/>
        <v>0.65</v>
      </c>
      <c r="E21" s="2">
        <v>12</v>
      </c>
      <c r="F21" s="30">
        <f t="shared" si="1"/>
        <v>0.66666666666666663</v>
      </c>
      <c r="G21" s="108">
        <v>13</v>
      </c>
      <c r="H21" s="30">
        <f t="shared" si="2"/>
        <v>0.65</v>
      </c>
      <c r="I21" s="2">
        <v>8</v>
      </c>
      <c r="J21" s="30">
        <f t="shared" si="3"/>
        <v>0.61538461538461542</v>
      </c>
      <c r="K21" s="2">
        <v>11</v>
      </c>
      <c r="L21" s="30">
        <f t="shared" si="4"/>
        <v>0.57894736842105265</v>
      </c>
      <c r="M21" s="2">
        <v>11</v>
      </c>
      <c r="N21" s="30">
        <f t="shared" si="5"/>
        <v>0.61111111111111116</v>
      </c>
      <c r="O21" s="1"/>
      <c r="P21" s="1"/>
      <c r="Q21" s="30">
        <f t="shared" si="6"/>
        <v>0.62868496026390763</v>
      </c>
    </row>
    <row r="22" spans="1:17" s="13" customFormat="1" ht="24.95" customHeight="1">
      <c r="A22" s="3">
        <v>17</v>
      </c>
      <c r="B22" s="139" t="s">
        <v>16</v>
      </c>
      <c r="C22" s="2">
        <v>16</v>
      </c>
      <c r="D22" s="30">
        <f t="shared" si="0"/>
        <v>0.8</v>
      </c>
      <c r="E22" s="2">
        <v>16</v>
      </c>
      <c r="F22" s="30">
        <f t="shared" si="1"/>
        <v>0.88888888888888884</v>
      </c>
      <c r="G22" s="108">
        <v>18</v>
      </c>
      <c r="H22" s="30">
        <f t="shared" si="2"/>
        <v>0.9</v>
      </c>
      <c r="I22" s="2">
        <v>12</v>
      </c>
      <c r="J22" s="30">
        <f t="shared" si="3"/>
        <v>0.92307692307692313</v>
      </c>
      <c r="K22" s="2">
        <v>15</v>
      </c>
      <c r="L22" s="30">
        <f t="shared" si="4"/>
        <v>0.78947368421052633</v>
      </c>
      <c r="M22" s="2">
        <v>17</v>
      </c>
      <c r="N22" s="30">
        <f t="shared" si="5"/>
        <v>0.94444444444444442</v>
      </c>
      <c r="O22" s="1"/>
      <c r="P22" s="1"/>
      <c r="Q22" s="30">
        <f t="shared" si="6"/>
        <v>0.87431399010346389</v>
      </c>
    </row>
    <row r="23" spans="1:17" s="13" customFormat="1" ht="24.95" customHeight="1">
      <c r="A23" s="3">
        <v>18</v>
      </c>
      <c r="B23" s="139" t="s">
        <v>17</v>
      </c>
      <c r="C23" s="2">
        <v>14</v>
      </c>
      <c r="D23" s="30">
        <f t="shared" si="0"/>
        <v>0.7</v>
      </c>
      <c r="E23" s="2">
        <v>14</v>
      </c>
      <c r="F23" s="30">
        <f t="shared" si="1"/>
        <v>0.77777777777777779</v>
      </c>
      <c r="G23" s="108">
        <v>16</v>
      </c>
      <c r="H23" s="30">
        <f t="shared" si="2"/>
        <v>0.8</v>
      </c>
      <c r="I23" s="2">
        <v>0</v>
      </c>
      <c r="J23" s="30">
        <f t="shared" si="3"/>
        <v>0</v>
      </c>
      <c r="K23" s="2">
        <v>12</v>
      </c>
      <c r="L23" s="30">
        <f t="shared" si="4"/>
        <v>0.63157894736842102</v>
      </c>
      <c r="M23" s="2">
        <v>14</v>
      </c>
      <c r="N23" s="30">
        <f t="shared" si="5"/>
        <v>0.77777777777777779</v>
      </c>
      <c r="O23" s="1"/>
      <c r="P23" s="1"/>
      <c r="Q23" s="30">
        <f t="shared" si="6"/>
        <v>0.61452241715399614</v>
      </c>
    </row>
    <row r="24" spans="1:17" s="13" customFormat="1" ht="24.95" customHeight="1">
      <c r="A24" s="3">
        <v>19</v>
      </c>
      <c r="B24" s="139" t="s">
        <v>18</v>
      </c>
      <c r="C24" s="2">
        <v>8</v>
      </c>
      <c r="D24" s="30">
        <f t="shared" si="0"/>
        <v>0.4</v>
      </c>
      <c r="E24" s="2">
        <v>10</v>
      </c>
      <c r="F24" s="30">
        <f t="shared" si="1"/>
        <v>0.55555555555555558</v>
      </c>
      <c r="G24" s="108">
        <v>8</v>
      </c>
      <c r="H24" s="30">
        <f t="shared" si="2"/>
        <v>0.4</v>
      </c>
      <c r="I24" s="2">
        <v>5</v>
      </c>
      <c r="J24" s="30">
        <f t="shared" si="3"/>
        <v>0.38461538461538464</v>
      </c>
      <c r="K24" s="2">
        <v>8</v>
      </c>
      <c r="L24" s="30">
        <f t="shared" si="4"/>
        <v>0.42105263157894735</v>
      </c>
      <c r="M24" s="2">
        <v>11</v>
      </c>
      <c r="N24" s="30">
        <f t="shared" si="5"/>
        <v>0.61111111111111116</v>
      </c>
      <c r="O24" s="1"/>
      <c r="P24" s="1"/>
      <c r="Q24" s="30">
        <f t="shared" si="6"/>
        <v>0.4620557804768331</v>
      </c>
    </row>
    <row r="25" spans="1:17" s="13" customFormat="1" ht="24.95" customHeight="1">
      <c r="A25" s="3">
        <v>20</v>
      </c>
      <c r="B25" s="139" t="s">
        <v>19</v>
      </c>
      <c r="C25" s="2">
        <v>16</v>
      </c>
      <c r="D25" s="30">
        <f t="shared" si="0"/>
        <v>0.8</v>
      </c>
      <c r="E25" s="33">
        <v>15</v>
      </c>
      <c r="F25" s="30">
        <f t="shared" si="1"/>
        <v>0.83333333333333337</v>
      </c>
      <c r="G25" s="108">
        <v>16</v>
      </c>
      <c r="H25" s="30">
        <f t="shared" si="2"/>
        <v>0.8</v>
      </c>
      <c r="I25" s="2">
        <v>12</v>
      </c>
      <c r="J25" s="30">
        <f t="shared" si="3"/>
        <v>0.92307692307692313</v>
      </c>
      <c r="K25" s="2">
        <v>15</v>
      </c>
      <c r="L25" s="30">
        <f t="shared" si="4"/>
        <v>0.78947368421052633</v>
      </c>
      <c r="M25" s="2">
        <v>15</v>
      </c>
      <c r="N25" s="30">
        <f t="shared" si="5"/>
        <v>0.83333333333333337</v>
      </c>
      <c r="O25" s="1"/>
      <c r="P25" s="1"/>
      <c r="Q25" s="30">
        <f t="shared" si="6"/>
        <v>0.82986954565901938</v>
      </c>
    </row>
    <row r="26" spans="1:17" s="13" customFormat="1" ht="24.95" customHeight="1">
      <c r="A26" s="3">
        <v>21</v>
      </c>
      <c r="B26" s="139" t="s">
        <v>20</v>
      </c>
      <c r="C26" s="2">
        <v>15</v>
      </c>
      <c r="D26" s="30">
        <f t="shared" si="0"/>
        <v>0.75</v>
      </c>
      <c r="E26" s="2">
        <v>13</v>
      </c>
      <c r="F26" s="30">
        <f t="shared" si="1"/>
        <v>0.72222222222222221</v>
      </c>
      <c r="G26" s="108">
        <v>15</v>
      </c>
      <c r="H26" s="30">
        <f t="shared" si="2"/>
        <v>0.75</v>
      </c>
      <c r="I26" s="2">
        <v>11</v>
      </c>
      <c r="J26" s="30">
        <f t="shared" si="3"/>
        <v>0.84615384615384615</v>
      </c>
      <c r="K26" s="2">
        <v>13</v>
      </c>
      <c r="L26" s="30">
        <f t="shared" si="4"/>
        <v>0.68421052631578949</v>
      </c>
      <c r="M26" s="2">
        <v>14</v>
      </c>
      <c r="N26" s="30">
        <f t="shared" si="5"/>
        <v>0.77777777777777779</v>
      </c>
      <c r="O26" s="1"/>
      <c r="P26" s="1"/>
      <c r="Q26" s="30">
        <f t="shared" si="6"/>
        <v>0.75506072874493935</v>
      </c>
    </row>
    <row r="27" spans="1:17" s="13" customFormat="1" ht="24.95" customHeight="1">
      <c r="A27" s="3">
        <v>22</v>
      </c>
      <c r="B27" s="139" t="s">
        <v>21</v>
      </c>
      <c r="C27" s="2">
        <v>6</v>
      </c>
      <c r="D27" s="30">
        <f t="shared" si="0"/>
        <v>0.3</v>
      </c>
      <c r="E27" s="2">
        <v>8</v>
      </c>
      <c r="F27" s="30">
        <f t="shared" si="1"/>
        <v>0.44444444444444442</v>
      </c>
      <c r="G27" s="108">
        <v>8</v>
      </c>
      <c r="H27" s="30">
        <f t="shared" si="2"/>
        <v>0.4</v>
      </c>
      <c r="I27" s="2">
        <v>7</v>
      </c>
      <c r="J27" s="30">
        <f t="shared" si="3"/>
        <v>0.53846153846153844</v>
      </c>
      <c r="K27" s="2">
        <v>5</v>
      </c>
      <c r="L27" s="30">
        <f t="shared" si="4"/>
        <v>0.26315789473684209</v>
      </c>
      <c r="M27" s="2">
        <v>6</v>
      </c>
      <c r="N27" s="30">
        <f t="shared" si="5"/>
        <v>0.33333333333333331</v>
      </c>
      <c r="O27" s="1"/>
      <c r="P27" s="1"/>
      <c r="Q27" s="30">
        <f t="shared" si="6"/>
        <v>0.37989953516269304</v>
      </c>
    </row>
    <row r="28" spans="1:17" s="13" customFormat="1" ht="24.95" customHeight="1">
      <c r="A28" s="3">
        <v>23</v>
      </c>
      <c r="B28" s="139" t="s">
        <v>22</v>
      </c>
      <c r="C28" s="2">
        <v>15</v>
      </c>
      <c r="D28" s="30">
        <f t="shared" si="0"/>
        <v>0.75</v>
      </c>
      <c r="E28" s="2">
        <v>15</v>
      </c>
      <c r="F28" s="30">
        <f t="shared" si="1"/>
        <v>0.83333333333333337</v>
      </c>
      <c r="G28" s="108">
        <v>14</v>
      </c>
      <c r="H28" s="30">
        <f t="shared" si="2"/>
        <v>0.7</v>
      </c>
      <c r="I28" s="2">
        <v>8</v>
      </c>
      <c r="J28" s="30">
        <f t="shared" si="3"/>
        <v>0.61538461538461542</v>
      </c>
      <c r="K28" s="2">
        <v>14</v>
      </c>
      <c r="L28" s="30">
        <f t="shared" si="4"/>
        <v>0.73684210526315785</v>
      </c>
      <c r="M28" s="2">
        <v>13</v>
      </c>
      <c r="N28" s="30">
        <f t="shared" si="5"/>
        <v>0.72222222222222221</v>
      </c>
      <c r="O28" s="1"/>
      <c r="P28" s="1"/>
      <c r="Q28" s="30">
        <f t="shared" si="6"/>
        <v>0.72629704603388812</v>
      </c>
    </row>
    <row r="29" spans="1:17" s="13" customFormat="1" ht="24.95" customHeight="1">
      <c r="A29" s="3">
        <v>24</v>
      </c>
      <c r="B29" s="139" t="s">
        <v>23</v>
      </c>
      <c r="C29" s="2">
        <v>15</v>
      </c>
      <c r="D29" s="30">
        <f t="shared" si="0"/>
        <v>0.75</v>
      </c>
      <c r="E29" s="2">
        <v>16</v>
      </c>
      <c r="F29" s="30">
        <f t="shared" si="1"/>
        <v>0.88888888888888884</v>
      </c>
      <c r="G29" s="108">
        <v>16</v>
      </c>
      <c r="H29" s="30">
        <f t="shared" si="2"/>
        <v>0.8</v>
      </c>
      <c r="I29" s="2">
        <v>12</v>
      </c>
      <c r="J29" s="30">
        <f t="shared" si="3"/>
        <v>0.92307692307692313</v>
      </c>
      <c r="K29" s="2">
        <v>15</v>
      </c>
      <c r="L29" s="30">
        <f t="shared" si="4"/>
        <v>0.78947368421052633</v>
      </c>
      <c r="M29" s="2">
        <v>18</v>
      </c>
      <c r="N29" s="30">
        <f t="shared" si="5"/>
        <v>1</v>
      </c>
      <c r="O29" s="1"/>
      <c r="P29" s="1"/>
      <c r="Q29" s="30">
        <f t="shared" si="6"/>
        <v>0.85857324936272317</v>
      </c>
    </row>
    <row r="30" spans="1:17" s="13" customFormat="1" ht="24.95" customHeight="1">
      <c r="A30" s="3">
        <v>25</v>
      </c>
      <c r="B30" s="139" t="s">
        <v>24</v>
      </c>
      <c r="C30" s="2">
        <v>18</v>
      </c>
      <c r="D30" s="30">
        <f t="shared" si="0"/>
        <v>0.9</v>
      </c>
      <c r="E30" s="2">
        <v>17</v>
      </c>
      <c r="F30" s="30">
        <f t="shared" si="1"/>
        <v>0.94444444444444442</v>
      </c>
      <c r="G30" s="108">
        <v>18</v>
      </c>
      <c r="H30" s="30">
        <f t="shared" si="2"/>
        <v>0.9</v>
      </c>
      <c r="I30" s="2">
        <v>13</v>
      </c>
      <c r="J30" s="30">
        <f t="shared" si="3"/>
        <v>1</v>
      </c>
      <c r="K30" s="2">
        <v>18</v>
      </c>
      <c r="L30" s="30">
        <f t="shared" si="4"/>
        <v>0.94736842105263153</v>
      </c>
      <c r="M30" s="2">
        <v>18</v>
      </c>
      <c r="N30" s="30">
        <f t="shared" si="5"/>
        <v>1</v>
      </c>
      <c r="O30" s="1"/>
      <c r="P30" s="1"/>
      <c r="Q30" s="30">
        <f t="shared" si="6"/>
        <v>0.94863547758284605</v>
      </c>
    </row>
    <row r="31" spans="1:17" ht="24.95" customHeight="1">
      <c r="A31" s="3">
        <v>26</v>
      </c>
      <c r="B31" s="139" t="s">
        <v>25</v>
      </c>
      <c r="C31" s="3">
        <v>18</v>
      </c>
      <c r="D31" s="30">
        <f t="shared" si="0"/>
        <v>0.9</v>
      </c>
      <c r="E31" s="3">
        <v>18</v>
      </c>
      <c r="F31" s="30">
        <f t="shared" si="1"/>
        <v>1</v>
      </c>
      <c r="G31" s="109">
        <v>19</v>
      </c>
      <c r="H31" s="30">
        <f t="shared" si="2"/>
        <v>0.95</v>
      </c>
      <c r="I31" s="3">
        <v>11</v>
      </c>
      <c r="J31" s="30">
        <f t="shared" si="3"/>
        <v>0.84615384615384615</v>
      </c>
      <c r="K31" s="3">
        <v>18</v>
      </c>
      <c r="L31" s="30">
        <f t="shared" si="4"/>
        <v>0.94736842105263153</v>
      </c>
      <c r="M31" s="3">
        <v>17</v>
      </c>
      <c r="N31" s="30">
        <f t="shared" si="5"/>
        <v>0.94444444444444442</v>
      </c>
      <c r="O31" s="11"/>
      <c r="P31" s="11"/>
      <c r="Q31" s="30">
        <f t="shared" si="6"/>
        <v>0.9313277852751537</v>
      </c>
    </row>
    <row r="32" spans="1:17" ht="24.95" customHeight="1">
      <c r="A32" s="3">
        <v>27</v>
      </c>
      <c r="B32" s="139" t="s">
        <v>26</v>
      </c>
      <c r="C32" s="3">
        <v>20</v>
      </c>
      <c r="D32" s="30">
        <f t="shared" si="0"/>
        <v>1</v>
      </c>
      <c r="E32" s="3">
        <v>18</v>
      </c>
      <c r="F32" s="30">
        <f t="shared" si="1"/>
        <v>1</v>
      </c>
      <c r="G32" s="109">
        <v>20</v>
      </c>
      <c r="H32" s="30">
        <f t="shared" si="2"/>
        <v>1</v>
      </c>
      <c r="I32" s="3">
        <v>12</v>
      </c>
      <c r="J32" s="30">
        <f t="shared" si="3"/>
        <v>0.92307692307692313</v>
      </c>
      <c r="K32" s="3">
        <v>19</v>
      </c>
      <c r="L32" s="30">
        <f t="shared" si="4"/>
        <v>1</v>
      </c>
      <c r="M32" s="3">
        <v>18</v>
      </c>
      <c r="N32" s="30">
        <f t="shared" si="5"/>
        <v>1</v>
      </c>
      <c r="O32" s="11"/>
      <c r="P32" s="11"/>
      <c r="Q32" s="30">
        <f t="shared" si="6"/>
        <v>0.98717948717948723</v>
      </c>
    </row>
    <row r="33" spans="1:17" ht="24.95" customHeight="1">
      <c r="A33" s="3">
        <v>28</v>
      </c>
      <c r="B33" s="139" t="s">
        <v>27</v>
      </c>
      <c r="C33" s="3">
        <v>17</v>
      </c>
      <c r="D33" s="30">
        <f t="shared" si="0"/>
        <v>0.85</v>
      </c>
      <c r="E33" s="3">
        <v>16</v>
      </c>
      <c r="F33" s="30">
        <f t="shared" si="1"/>
        <v>0.88888888888888884</v>
      </c>
      <c r="G33" s="109">
        <v>17</v>
      </c>
      <c r="H33" s="30">
        <f t="shared" si="2"/>
        <v>0.85</v>
      </c>
      <c r="I33" s="3">
        <v>9</v>
      </c>
      <c r="J33" s="30">
        <f t="shared" si="3"/>
        <v>0.69230769230769229</v>
      </c>
      <c r="K33" s="3">
        <v>16</v>
      </c>
      <c r="L33" s="30">
        <f t="shared" si="4"/>
        <v>0.84210526315789469</v>
      </c>
      <c r="M33" s="3">
        <v>16</v>
      </c>
      <c r="N33" s="30">
        <f t="shared" si="5"/>
        <v>0.88888888888888884</v>
      </c>
      <c r="O33" s="11"/>
      <c r="P33" s="11"/>
      <c r="Q33" s="30">
        <f t="shared" si="6"/>
        <v>0.83536512220722747</v>
      </c>
    </row>
    <row r="34" spans="1:17" ht="24.95" customHeight="1">
      <c r="A34" s="3">
        <v>29</v>
      </c>
      <c r="B34" s="139" t="s">
        <v>28</v>
      </c>
      <c r="C34" s="3">
        <v>16</v>
      </c>
      <c r="D34" s="30">
        <f t="shared" si="0"/>
        <v>0.8</v>
      </c>
      <c r="E34" s="3">
        <v>16</v>
      </c>
      <c r="F34" s="30">
        <f t="shared" si="1"/>
        <v>0.88888888888888884</v>
      </c>
      <c r="G34" s="109">
        <v>17</v>
      </c>
      <c r="H34" s="30">
        <f t="shared" si="2"/>
        <v>0.85</v>
      </c>
      <c r="I34" s="3">
        <v>9</v>
      </c>
      <c r="J34" s="30">
        <f t="shared" si="3"/>
        <v>0.69230769230769229</v>
      </c>
      <c r="K34" s="3">
        <v>14</v>
      </c>
      <c r="L34" s="30">
        <f t="shared" si="4"/>
        <v>0.73684210526315785</v>
      </c>
      <c r="M34" s="3">
        <v>16</v>
      </c>
      <c r="N34" s="30">
        <f t="shared" si="5"/>
        <v>0.88888888888888884</v>
      </c>
      <c r="O34" s="11"/>
      <c r="P34" s="11"/>
      <c r="Q34" s="30">
        <f t="shared" si="6"/>
        <v>0.80948792922477131</v>
      </c>
    </row>
    <row r="35" spans="1:17" ht="24.95" customHeight="1">
      <c r="A35" s="3">
        <v>30</v>
      </c>
      <c r="B35" s="139" t="s">
        <v>111</v>
      </c>
      <c r="C35" s="3">
        <v>15</v>
      </c>
      <c r="D35" s="30">
        <f t="shared" si="0"/>
        <v>0.75</v>
      </c>
      <c r="E35" s="3">
        <v>15</v>
      </c>
      <c r="F35" s="30">
        <f t="shared" si="1"/>
        <v>0.83333333333333337</v>
      </c>
      <c r="G35" s="109">
        <v>17</v>
      </c>
      <c r="H35" s="30">
        <f t="shared" si="2"/>
        <v>0.85</v>
      </c>
      <c r="I35" s="3">
        <v>8</v>
      </c>
      <c r="J35" s="30">
        <f t="shared" si="3"/>
        <v>0.61538461538461542</v>
      </c>
      <c r="K35" s="3">
        <v>13</v>
      </c>
      <c r="L35" s="30">
        <f t="shared" si="4"/>
        <v>0.68421052631578949</v>
      </c>
      <c r="M35" s="3">
        <v>12</v>
      </c>
      <c r="N35" s="30">
        <f t="shared" si="5"/>
        <v>0.66666666666666663</v>
      </c>
      <c r="O35" s="11"/>
      <c r="P35" s="11"/>
      <c r="Q35" s="30">
        <f t="shared" si="6"/>
        <v>0.73326585695006752</v>
      </c>
    </row>
    <row r="36" spans="1:17" ht="24.95" customHeight="1">
      <c r="A36" s="3">
        <v>31</v>
      </c>
      <c r="B36" s="139" t="s">
        <v>112</v>
      </c>
      <c r="C36" s="3">
        <v>18</v>
      </c>
      <c r="D36" s="30">
        <f t="shared" si="0"/>
        <v>0.9</v>
      </c>
      <c r="E36" s="3">
        <v>16</v>
      </c>
      <c r="F36" s="30">
        <f t="shared" si="1"/>
        <v>0.88888888888888884</v>
      </c>
      <c r="G36" s="109">
        <v>20</v>
      </c>
      <c r="H36" s="30">
        <f t="shared" si="2"/>
        <v>1</v>
      </c>
      <c r="I36" s="3">
        <v>11</v>
      </c>
      <c r="J36" s="30">
        <f t="shared" si="3"/>
        <v>0.84615384615384615</v>
      </c>
      <c r="K36" s="3">
        <v>18</v>
      </c>
      <c r="L36" s="30">
        <f t="shared" si="4"/>
        <v>0.94736842105263153</v>
      </c>
      <c r="M36" s="3">
        <v>15</v>
      </c>
      <c r="N36" s="30">
        <f t="shared" si="5"/>
        <v>0.83333333333333337</v>
      </c>
      <c r="O36" s="11"/>
      <c r="P36" s="11"/>
      <c r="Q36" s="30">
        <f t="shared" si="6"/>
        <v>0.90262408157144991</v>
      </c>
    </row>
    <row r="37" spans="1:17" ht="24.95" customHeight="1">
      <c r="A37" s="3">
        <v>32</v>
      </c>
      <c r="B37" s="139" t="s">
        <v>165</v>
      </c>
      <c r="C37" s="3">
        <v>7</v>
      </c>
      <c r="D37" s="30">
        <f t="shared" si="0"/>
        <v>0.35</v>
      </c>
      <c r="E37" s="3">
        <v>10</v>
      </c>
      <c r="F37" s="30">
        <f t="shared" si="1"/>
        <v>0.55555555555555558</v>
      </c>
      <c r="G37" s="109">
        <v>10</v>
      </c>
      <c r="H37" s="30">
        <f t="shared" si="2"/>
        <v>0.5</v>
      </c>
      <c r="I37" s="3">
        <v>4</v>
      </c>
      <c r="J37" s="30">
        <f t="shared" si="3"/>
        <v>0.30769230769230771</v>
      </c>
      <c r="K37" s="3">
        <v>4</v>
      </c>
      <c r="L37" s="30">
        <f t="shared" si="4"/>
        <v>0.21052631578947367</v>
      </c>
      <c r="M37" s="3">
        <v>6</v>
      </c>
      <c r="N37" s="30">
        <f t="shared" si="5"/>
        <v>0.33333333333333331</v>
      </c>
      <c r="O37" s="11"/>
      <c r="P37" s="11"/>
      <c r="Q37" s="30">
        <f t="shared" si="6"/>
        <v>0.37618458539511174</v>
      </c>
    </row>
    <row r="38" spans="1:17" ht="24.95" customHeight="1">
      <c r="A38" s="3">
        <v>33</v>
      </c>
      <c r="B38" s="139" t="s">
        <v>166</v>
      </c>
      <c r="C38" s="3">
        <v>11</v>
      </c>
      <c r="D38" s="30">
        <f t="shared" si="0"/>
        <v>0.55000000000000004</v>
      </c>
      <c r="E38" s="3">
        <v>14</v>
      </c>
      <c r="F38" s="30">
        <f t="shared" si="1"/>
        <v>0.77777777777777779</v>
      </c>
      <c r="G38" s="109">
        <v>15</v>
      </c>
      <c r="H38" s="30">
        <f t="shared" si="2"/>
        <v>0.75</v>
      </c>
      <c r="I38" s="3">
        <v>6</v>
      </c>
      <c r="J38" s="30">
        <f t="shared" si="3"/>
        <v>0.46153846153846156</v>
      </c>
      <c r="K38" s="3">
        <v>9</v>
      </c>
      <c r="L38" s="30">
        <f t="shared" si="4"/>
        <v>0.47368421052631576</v>
      </c>
      <c r="M38" s="3">
        <v>13</v>
      </c>
      <c r="N38" s="30">
        <f t="shared" si="5"/>
        <v>0.72222222222222221</v>
      </c>
      <c r="O38" s="11"/>
      <c r="P38" s="11"/>
      <c r="Q38" s="30">
        <f t="shared" si="6"/>
        <v>0.62253711201079631</v>
      </c>
    </row>
    <row r="39" spans="1:17" ht="24.95" customHeight="1">
      <c r="A39" s="3">
        <v>34</v>
      </c>
      <c r="B39" s="139" t="s">
        <v>167</v>
      </c>
      <c r="C39" s="3">
        <v>19</v>
      </c>
      <c r="D39" s="30">
        <f t="shared" si="0"/>
        <v>0.95</v>
      </c>
      <c r="E39" s="3">
        <v>17</v>
      </c>
      <c r="F39" s="30">
        <f t="shared" si="1"/>
        <v>0.94444444444444442</v>
      </c>
      <c r="G39" s="109">
        <v>20</v>
      </c>
      <c r="H39" s="30">
        <f t="shared" si="2"/>
        <v>1</v>
      </c>
      <c r="I39" s="3">
        <v>11</v>
      </c>
      <c r="J39" s="30">
        <f t="shared" si="3"/>
        <v>0.84615384615384615</v>
      </c>
      <c r="K39" s="3">
        <v>19</v>
      </c>
      <c r="L39" s="30">
        <f t="shared" si="4"/>
        <v>1</v>
      </c>
      <c r="M39" s="3">
        <v>17</v>
      </c>
      <c r="N39" s="30">
        <f t="shared" si="5"/>
        <v>0.94444444444444442</v>
      </c>
      <c r="O39" s="11"/>
      <c r="P39" s="11"/>
      <c r="Q39" s="30">
        <f t="shared" si="6"/>
        <v>0.94750712250712255</v>
      </c>
    </row>
    <row r="40" spans="1:17" ht="24.95" customHeight="1">
      <c r="A40" s="3">
        <v>35</v>
      </c>
      <c r="B40" s="139" t="s">
        <v>168</v>
      </c>
      <c r="C40" s="3">
        <v>14</v>
      </c>
      <c r="D40" s="30">
        <f t="shared" si="0"/>
        <v>0.7</v>
      </c>
      <c r="E40" s="3">
        <v>15</v>
      </c>
      <c r="F40" s="30">
        <f t="shared" si="1"/>
        <v>0.83333333333333337</v>
      </c>
      <c r="G40" s="109">
        <v>16</v>
      </c>
      <c r="H40" s="30">
        <f t="shared" si="2"/>
        <v>0.8</v>
      </c>
      <c r="I40" s="3">
        <v>6</v>
      </c>
      <c r="J40" s="30">
        <f t="shared" si="3"/>
        <v>0.46153846153846156</v>
      </c>
      <c r="K40" s="3">
        <v>11</v>
      </c>
      <c r="L40" s="30">
        <f t="shared" si="4"/>
        <v>0.57894736842105265</v>
      </c>
      <c r="M40" s="3">
        <v>15</v>
      </c>
      <c r="N40" s="30">
        <f t="shared" si="5"/>
        <v>0.83333333333333337</v>
      </c>
      <c r="O40" s="11"/>
      <c r="P40" s="11"/>
      <c r="Q40" s="30">
        <f t="shared" si="6"/>
        <v>0.70119208277103018</v>
      </c>
    </row>
    <row r="41" spans="1:17" ht="24.95" customHeight="1">
      <c r="A41" s="3">
        <v>36</v>
      </c>
      <c r="B41" s="139" t="s">
        <v>169</v>
      </c>
      <c r="C41" s="3">
        <v>16</v>
      </c>
      <c r="D41" s="30">
        <f t="shared" si="0"/>
        <v>0.8</v>
      </c>
      <c r="E41" s="3">
        <v>17</v>
      </c>
      <c r="F41" s="30">
        <f t="shared" si="1"/>
        <v>0.94444444444444442</v>
      </c>
      <c r="G41" s="109">
        <v>18</v>
      </c>
      <c r="H41" s="30">
        <f t="shared" si="2"/>
        <v>0.9</v>
      </c>
      <c r="I41" s="3">
        <v>9</v>
      </c>
      <c r="J41" s="30">
        <f t="shared" si="3"/>
        <v>0.69230769230769229</v>
      </c>
      <c r="K41" s="3">
        <v>17</v>
      </c>
      <c r="L41" s="30">
        <f t="shared" si="4"/>
        <v>0.89473684210526316</v>
      </c>
      <c r="M41" s="3">
        <v>18</v>
      </c>
      <c r="N41" s="30">
        <f t="shared" si="5"/>
        <v>1</v>
      </c>
      <c r="O41" s="11"/>
      <c r="P41" s="11"/>
      <c r="Q41" s="30">
        <f t="shared" si="6"/>
        <v>0.87191482980956658</v>
      </c>
    </row>
    <row r="42" spans="1:17" ht="24.95" customHeight="1">
      <c r="A42" s="3">
        <v>37</v>
      </c>
      <c r="B42" s="139" t="s">
        <v>170</v>
      </c>
      <c r="C42" s="3">
        <v>13</v>
      </c>
      <c r="D42" s="30">
        <f t="shared" si="0"/>
        <v>0.65</v>
      </c>
      <c r="E42" s="3">
        <v>16</v>
      </c>
      <c r="F42" s="30">
        <f t="shared" si="1"/>
        <v>0.88888888888888884</v>
      </c>
      <c r="G42" s="109">
        <v>15</v>
      </c>
      <c r="H42" s="30">
        <f t="shared" si="2"/>
        <v>0.75</v>
      </c>
      <c r="I42" s="3">
        <v>11</v>
      </c>
      <c r="J42" s="30">
        <f t="shared" si="3"/>
        <v>0.84615384615384615</v>
      </c>
      <c r="K42" s="3">
        <v>13</v>
      </c>
      <c r="L42" s="30">
        <f t="shared" si="4"/>
        <v>0.68421052631578949</v>
      </c>
      <c r="M42" s="3">
        <v>16</v>
      </c>
      <c r="N42" s="30">
        <f t="shared" si="5"/>
        <v>0.88888888888888884</v>
      </c>
      <c r="O42" s="11"/>
      <c r="P42" s="11"/>
      <c r="Q42" s="30">
        <f t="shared" si="6"/>
        <v>0.78469035837456891</v>
      </c>
    </row>
    <row r="43" spans="1:17" ht="24.95" customHeight="1">
      <c r="A43" s="3">
        <v>38</v>
      </c>
      <c r="B43" s="139" t="s">
        <v>171</v>
      </c>
      <c r="C43" s="3">
        <v>13</v>
      </c>
      <c r="D43" s="30">
        <f t="shared" si="0"/>
        <v>0.65</v>
      </c>
      <c r="E43" s="3">
        <v>12</v>
      </c>
      <c r="F43" s="30">
        <f t="shared" si="1"/>
        <v>0.66666666666666663</v>
      </c>
      <c r="G43" s="109">
        <v>17</v>
      </c>
      <c r="H43" s="30">
        <f t="shared" si="2"/>
        <v>0.85</v>
      </c>
      <c r="I43" s="3">
        <v>5</v>
      </c>
      <c r="J43" s="30">
        <f t="shared" si="3"/>
        <v>0.38461538461538464</v>
      </c>
      <c r="K43" s="3">
        <v>10</v>
      </c>
      <c r="L43" s="30">
        <f t="shared" si="4"/>
        <v>0.52631578947368418</v>
      </c>
      <c r="M43" s="3">
        <v>11</v>
      </c>
      <c r="N43" s="30">
        <f t="shared" si="5"/>
        <v>0.61111111111111116</v>
      </c>
      <c r="O43" s="11"/>
      <c r="P43" s="11"/>
      <c r="Q43" s="30">
        <f t="shared" si="6"/>
        <v>0.61478482531114109</v>
      </c>
    </row>
    <row r="44" spans="1:17" ht="24.95" customHeight="1">
      <c r="A44" s="3">
        <v>39</v>
      </c>
      <c r="B44" s="139" t="s">
        <v>172</v>
      </c>
      <c r="C44" s="3">
        <v>0</v>
      </c>
      <c r="D44" s="30">
        <f t="shared" si="0"/>
        <v>0</v>
      </c>
      <c r="E44" s="3">
        <v>3</v>
      </c>
      <c r="F44" s="30">
        <f t="shared" si="1"/>
        <v>0.16666666666666666</v>
      </c>
      <c r="G44" s="109">
        <v>0</v>
      </c>
      <c r="H44" s="30">
        <f t="shared" si="2"/>
        <v>0</v>
      </c>
      <c r="I44" s="3">
        <v>0</v>
      </c>
      <c r="J44" s="30">
        <f t="shared" si="3"/>
        <v>0</v>
      </c>
      <c r="K44" s="3">
        <v>0</v>
      </c>
      <c r="L44" s="30">
        <f t="shared" si="4"/>
        <v>0</v>
      </c>
      <c r="M44" s="3">
        <v>0</v>
      </c>
      <c r="N44" s="30">
        <f t="shared" si="5"/>
        <v>0</v>
      </c>
      <c r="O44" s="11"/>
      <c r="P44" s="11"/>
      <c r="Q44" s="30">
        <f t="shared" si="6"/>
        <v>2.7777777777777776E-2</v>
      </c>
    </row>
    <row r="45" spans="1:17" ht="24.95" customHeight="1">
      <c r="A45" s="3">
        <v>40</v>
      </c>
      <c r="B45" s="139" t="s">
        <v>186</v>
      </c>
      <c r="C45" s="3">
        <v>16</v>
      </c>
      <c r="D45" s="30">
        <f t="shared" si="0"/>
        <v>0.8</v>
      </c>
      <c r="E45" s="3">
        <v>15</v>
      </c>
      <c r="F45" s="30">
        <f t="shared" si="1"/>
        <v>0.83333333333333337</v>
      </c>
      <c r="G45" s="109">
        <v>18</v>
      </c>
      <c r="H45" s="30">
        <f t="shared" si="2"/>
        <v>0.9</v>
      </c>
      <c r="I45" s="3">
        <v>8</v>
      </c>
      <c r="J45" s="30">
        <f t="shared" si="3"/>
        <v>0.61538461538461542</v>
      </c>
      <c r="K45" s="3">
        <v>15</v>
      </c>
      <c r="L45" s="30">
        <f t="shared" si="4"/>
        <v>0.78947368421052633</v>
      </c>
      <c r="M45" s="3">
        <v>16</v>
      </c>
      <c r="N45" s="30">
        <f t="shared" si="5"/>
        <v>0.88888888888888884</v>
      </c>
      <c r="O45" s="11"/>
      <c r="P45" s="11"/>
      <c r="Q45" s="30">
        <f t="shared" si="6"/>
        <v>0.80451342030289386</v>
      </c>
    </row>
    <row r="46" spans="1:17" ht="24.95" customHeight="1">
      <c r="A46" s="3">
        <v>41</v>
      </c>
      <c r="B46" s="139" t="s">
        <v>189</v>
      </c>
      <c r="C46" s="3">
        <v>20</v>
      </c>
      <c r="D46" s="30">
        <f t="shared" si="0"/>
        <v>1</v>
      </c>
      <c r="E46" s="3">
        <v>15</v>
      </c>
      <c r="F46" s="30">
        <f t="shared" si="1"/>
        <v>0.83333333333333337</v>
      </c>
      <c r="G46" s="109">
        <v>18</v>
      </c>
      <c r="H46" s="30">
        <f t="shared" si="2"/>
        <v>0.9</v>
      </c>
      <c r="I46" s="3">
        <v>7</v>
      </c>
      <c r="J46" s="30">
        <f t="shared" si="3"/>
        <v>0.53846153846153844</v>
      </c>
      <c r="K46" s="3">
        <v>8</v>
      </c>
      <c r="L46" s="30">
        <f t="shared" si="4"/>
        <v>0.42105263157894735</v>
      </c>
      <c r="M46" s="3">
        <v>12</v>
      </c>
      <c r="N46" s="30">
        <f t="shared" si="5"/>
        <v>0.66666666666666663</v>
      </c>
      <c r="O46" s="11"/>
      <c r="P46" s="11"/>
      <c r="Q46" s="30">
        <f t="shared" si="6"/>
        <v>0.72658569500674763</v>
      </c>
    </row>
    <row r="47" spans="1:17" ht="24.95" customHeight="1">
      <c r="A47" s="3">
        <v>42</v>
      </c>
      <c r="B47" s="139" t="s">
        <v>190</v>
      </c>
      <c r="C47" s="3">
        <v>16</v>
      </c>
      <c r="D47" s="30">
        <f t="shared" si="0"/>
        <v>0.8</v>
      </c>
      <c r="E47" s="3">
        <v>17</v>
      </c>
      <c r="F47" s="30">
        <f t="shared" si="1"/>
        <v>0.94444444444444442</v>
      </c>
      <c r="G47" s="109">
        <v>15</v>
      </c>
      <c r="H47" s="30">
        <f t="shared" si="2"/>
        <v>0.75</v>
      </c>
      <c r="I47" s="3">
        <v>11</v>
      </c>
      <c r="J47" s="30">
        <f t="shared" si="3"/>
        <v>0.84615384615384615</v>
      </c>
      <c r="K47" s="3">
        <v>17</v>
      </c>
      <c r="L47" s="30">
        <f t="shared" si="4"/>
        <v>0.89473684210526316</v>
      </c>
      <c r="M47" s="3">
        <v>17</v>
      </c>
      <c r="N47" s="30">
        <f t="shared" si="5"/>
        <v>0.94444444444444442</v>
      </c>
      <c r="O47" s="11"/>
      <c r="P47" s="11"/>
      <c r="Q47" s="30">
        <f t="shared" si="6"/>
        <v>0.86329659619133314</v>
      </c>
    </row>
    <row r="48" spans="1:17" ht="24.95" customHeight="1">
      <c r="A48" s="3">
        <v>43</v>
      </c>
      <c r="B48" s="140" t="s">
        <v>200</v>
      </c>
      <c r="C48" s="3">
        <v>11</v>
      </c>
      <c r="D48" s="30">
        <f t="shared" si="0"/>
        <v>0.55000000000000004</v>
      </c>
      <c r="E48" s="3">
        <v>9</v>
      </c>
      <c r="F48" s="30">
        <f t="shared" si="1"/>
        <v>0.5</v>
      </c>
      <c r="G48" s="109">
        <v>15</v>
      </c>
      <c r="H48" s="30">
        <f t="shared" si="2"/>
        <v>0.75</v>
      </c>
      <c r="I48" s="3">
        <v>6</v>
      </c>
      <c r="J48" s="30">
        <f t="shared" si="3"/>
        <v>0.46153846153846156</v>
      </c>
      <c r="K48" s="3">
        <v>10</v>
      </c>
      <c r="L48" s="30">
        <f t="shared" si="4"/>
        <v>0.52631578947368418</v>
      </c>
      <c r="M48" s="3">
        <v>9</v>
      </c>
      <c r="N48" s="30">
        <f t="shared" si="5"/>
        <v>0.5</v>
      </c>
      <c r="O48" s="11"/>
      <c r="P48" s="11"/>
      <c r="Q48" s="30">
        <f t="shared" si="6"/>
        <v>0.54797570850202426</v>
      </c>
    </row>
    <row r="49" spans="1:17" ht="24.95" customHeight="1">
      <c r="A49" s="3">
        <v>44</v>
      </c>
      <c r="B49" s="140" t="s">
        <v>777</v>
      </c>
      <c r="C49" s="3">
        <v>12</v>
      </c>
      <c r="D49" s="30">
        <f t="shared" si="0"/>
        <v>0.6</v>
      </c>
      <c r="E49" s="3">
        <v>12</v>
      </c>
      <c r="F49" s="30">
        <f t="shared" si="1"/>
        <v>0.66666666666666663</v>
      </c>
      <c r="G49" s="109">
        <v>12</v>
      </c>
      <c r="H49" s="30">
        <f t="shared" si="2"/>
        <v>0.6</v>
      </c>
      <c r="I49" s="3">
        <v>4</v>
      </c>
      <c r="J49" s="30">
        <f t="shared" si="3"/>
        <v>0.30769230769230771</v>
      </c>
      <c r="K49" s="3">
        <v>10</v>
      </c>
      <c r="L49" s="30">
        <f t="shared" si="4"/>
        <v>0.52631578947368418</v>
      </c>
      <c r="M49" s="3">
        <v>11</v>
      </c>
      <c r="N49" s="30">
        <f t="shared" si="5"/>
        <v>0.61111111111111116</v>
      </c>
      <c r="O49" s="11"/>
      <c r="P49" s="11"/>
      <c r="Q49" s="30">
        <f t="shared" si="6"/>
        <v>0.55196431249062827</v>
      </c>
    </row>
    <row r="50" spans="1:17" ht="24.95" customHeight="1">
      <c r="A50" s="3">
        <v>45</v>
      </c>
      <c r="B50" s="140" t="s">
        <v>183</v>
      </c>
      <c r="C50" s="3">
        <v>12</v>
      </c>
      <c r="D50" s="30">
        <f t="shared" si="0"/>
        <v>0.6</v>
      </c>
      <c r="E50" s="3">
        <v>12</v>
      </c>
      <c r="F50" s="30">
        <f t="shared" si="1"/>
        <v>0.66666666666666663</v>
      </c>
      <c r="G50" s="109">
        <v>15</v>
      </c>
      <c r="H50" s="30">
        <f t="shared" si="2"/>
        <v>0.75</v>
      </c>
      <c r="I50" s="3">
        <v>8</v>
      </c>
      <c r="J50" s="30">
        <f t="shared" si="3"/>
        <v>0.61538461538461542</v>
      </c>
      <c r="K50" s="3">
        <v>10</v>
      </c>
      <c r="L50" s="30">
        <f t="shared" si="4"/>
        <v>0.52631578947368418</v>
      </c>
      <c r="M50" s="3">
        <v>12</v>
      </c>
      <c r="N50" s="30">
        <f t="shared" si="5"/>
        <v>0.66666666666666663</v>
      </c>
      <c r="O50" s="11"/>
      <c r="P50" s="11"/>
      <c r="Q50" s="30">
        <f t="shared" si="6"/>
        <v>0.63750562303193881</v>
      </c>
    </row>
  </sheetData>
  <mergeCells count="8">
    <mergeCell ref="O2:P2"/>
    <mergeCell ref="A1:P1"/>
    <mergeCell ref="C2:D2"/>
    <mergeCell ref="E2:F2"/>
    <mergeCell ref="G2:H2"/>
    <mergeCell ref="I2:J2"/>
    <mergeCell ref="K2:L2"/>
    <mergeCell ref="M2:N2"/>
  </mergeCells>
  <pageMargins left="0.7" right="0.2" top="0.25" bottom="0.25" header="0.3" footer="0.3"/>
  <pageSetup paperSize="9" scale="66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58"/>
  <sheetViews>
    <sheetView workbookViewId="0">
      <selection activeCell="P8" sqref="P8"/>
    </sheetView>
  </sheetViews>
  <sheetFormatPr defaultRowHeight="24.95" customHeight="1"/>
  <cols>
    <col min="1" max="1" width="6.42578125" style="19" bestFit="1" customWidth="1"/>
    <col min="2" max="2" width="24.140625" style="18" bestFit="1" customWidth="1"/>
    <col min="3" max="3" width="5.140625" style="6" bestFit="1" customWidth="1"/>
    <col min="4" max="4" width="7.42578125" style="8" customWidth="1"/>
    <col min="5" max="5" width="7" style="6" customWidth="1"/>
    <col min="6" max="6" width="7.7109375" style="8" customWidth="1"/>
    <col min="7" max="7" width="9.140625" style="6"/>
    <col min="8" max="8" width="9.140625" style="8"/>
    <col min="9" max="9" width="7.5703125" style="6" customWidth="1"/>
    <col min="10" max="10" width="8.140625" style="8" customWidth="1"/>
    <col min="11" max="11" width="7.42578125" style="6" customWidth="1"/>
    <col min="12" max="12" width="7.7109375" style="8" customWidth="1"/>
    <col min="13" max="13" width="9.140625" style="8"/>
    <col min="14" max="16384" width="9.140625" style="6"/>
  </cols>
  <sheetData>
    <row r="1" spans="1:13" s="13" customFormat="1" ht="18.75">
      <c r="A1" s="156" t="s">
        <v>439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58"/>
    </row>
    <row r="2" spans="1:13" s="79" customFormat="1" ht="12.75">
      <c r="A2" s="77"/>
      <c r="B2" s="85" t="s">
        <v>202</v>
      </c>
      <c r="C2" s="159" t="s">
        <v>356</v>
      </c>
      <c r="D2" s="159"/>
      <c r="E2" s="159" t="s">
        <v>357</v>
      </c>
      <c r="F2" s="159"/>
      <c r="G2" s="168" t="s">
        <v>358</v>
      </c>
      <c r="H2" s="169"/>
      <c r="I2" s="164" t="s">
        <v>359</v>
      </c>
      <c r="J2" s="164"/>
      <c r="K2" s="168" t="s">
        <v>364</v>
      </c>
      <c r="L2" s="169"/>
      <c r="M2" s="78"/>
    </row>
    <row r="3" spans="1:13" s="13" customFormat="1" ht="21">
      <c r="A3" s="36"/>
      <c r="B3" s="82" t="s">
        <v>211</v>
      </c>
      <c r="C3" s="57" t="s">
        <v>224</v>
      </c>
      <c r="D3" s="42" t="s">
        <v>208</v>
      </c>
      <c r="E3" s="57" t="s">
        <v>224</v>
      </c>
      <c r="F3" s="42" t="s">
        <v>208</v>
      </c>
      <c r="G3" s="57" t="s">
        <v>224</v>
      </c>
      <c r="H3" s="42" t="s">
        <v>208</v>
      </c>
      <c r="I3" s="57" t="s">
        <v>224</v>
      </c>
      <c r="J3" s="42" t="s">
        <v>208</v>
      </c>
      <c r="K3" s="57" t="s">
        <v>224</v>
      </c>
      <c r="L3" s="43" t="s">
        <v>208</v>
      </c>
      <c r="M3" s="58"/>
    </row>
    <row r="4" spans="1:13" s="13" customFormat="1" ht="18.75" customHeight="1">
      <c r="A4" s="59"/>
      <c r="B4" s="64" t="s">
        <v>209</v>
      </c>
      <c r="C4" s="120">
        <v>17</v>
      </c>
      <c r="D4" s="135"/>
      <c r="E4" s="116">
        <v>5</v>
      </c>
      <c r="F4" s="135"/>
      <c r="G4" s="31">
        <v>17</v>
      </c>
      <c r="H4" s="135"/>
      <c r="I4" s="31">
        <v>16</v>
      </c>
      <c r="J4" s="132"/>
      <c r="K4" s="31">
        <v>16</v>
      </c>
      <c r="L4" s="30"/>
      <c r="M4" s="30" t="s">
        <v>210</v>
      </c>
    </row>
    <row r="5" spans="1:13" s="60" customFormat="1" ht="20.25" customHeight="1">
      <c r="A5" s="16" t="s">
        <v>225</v>
      </c>
      <c r="B5" s="14" t="s">
        <v>188</v>
      </c>
      <c r="C5" s="126"/>
      <c r="D5" s="136"/>
      <c r="E5" s="118"/>
      <c r="F5" s="136"/>
      <c r="G5" s="105"/>
      <c r="H5" s="136"/>
      <c r="I5" s="105"/>
      <c r="J5" s="136"/>
      <c r="K5" s="105"/>
      <c r="L5" s="136"/>
      <c r="M5" s="136"/>
    </row>
    <row r="6" spans="1:13" s="13" customFormat="1" ht="30" customHeight="1">
      <c r="A6" s="61">
        <v>1</v>
      </c>
      <c r="B6" s="64" t="s">
        <v>441</v>
      </c>
      <c r="C6" s="122">
        <v>2</v>
      </c>
      <c r="D6" s="30">
        <f>C6/17</f>
        <v>0.11764705882352941</v>
      </c>
      <c r="E6" s="40">
        <v>2</v>
      </c>
      <c r="F6" s="30">
        <f>E6/5</f>
        <v>0.4</v>
      </c>
      <c r="G6" s="2">
        <v>2</v>
      </c>
      <c r="H6" s="30">
        <f>G6/17</f>
        <v>0.11764705882352941</v>
      </c>
      <c r="I6" s="2">
        <v>4</v>
      </c>
      <c r="J6" s="30">
        <f>I6/16</f>
        <v>0.25</v>
      </c>
      <c r="K6" s="2">
        <v>2</v>
      </c>
      <c r="L6" s="30">
        <f>K6/16</f>
        <v>0.125</v>
      </c>
      <c r="M6" s="30">
        <f>SUM(D6+F6+H6+J6+L6)/5</f>
        <v>0.20205882352941176</v>
      </c>
    </row>
    <row r="7" spans="1:13" s="13" customFormat="1" ht="30" customHeight="1">
      <c r="A7" s="87">
        <v>2</v>
      </c>
      <c r="B7" s="88" t="s">
        <v>442</v>
      </c>
      <c r="C7" s="122">
        <v>0</v>
      </c>
      <c r="D7" s="30">
        <f t="shared" ref="D7:D57" si="0">C7/17</f>
        <v>0</v>
      </c>
      <c r="E7" s="40">
        <v>0</v>
      </c>
      <c r="F7" s="30">
        <f t="shared" ref="F7:F57" si="1">E7/5</f>
        <v>0</v>
      </c>
      <c r="G7" s="2">
        <v>0</v>
      </c>
      <c r="H7" s="30">
        <f t="shared" ref="H7:H57" si="2">G7/17</f>
        <v>0</v>
      </c>
      <c r="I7" s="2">
        <v>0</v>
      </c>
      <c r="J7" s="30">
        <f t="shared" ref="J7:J57" si="3">I7/16</f>
        <v>0</v>
      </c>
      <c r="K7" s="2">
        <v>0</v>
      </c>
      <c r="L7" s="30">
        <f t="shared" ref="L7:L57" si="4">K7/16</f>
        <v>0</v>
      </c>
      <c r="M7" s="30">
        <f t="shared" ref="M7:M57" si="5">SUM(D7+F7+H7+J7+L7)/5</f>
        <v>0</v>
      </c>
    </row>
    <row r="8" spans="1:13" s="13" customFormat="1" ht="30" customHeight="1">
      <c r="A8" s="61">
        <v>3</v>
      </c>
      <c r="B8" s="64" t="s">
        <v>443</v>
      </c>
      <c r="C8" s="122">
        <v>11</v>
      </c>
      <c r="D8" s="30">
        <f t="shared" si="0"/>
        <v>0.6470588235294118</v>
      </c>
      <c r="E8" s="40">
        <v>4</v>
      </c>
      <c r="F8" s="30">
        <f t="shared" si="1"/>
        <v>0.8</v>
      </c>
      <c r="G8" s="2">
        <v>11</v>
      </c>
      <c r="H8" s="30">
        <f t="shared" si="2"/>
        <v>0.6470588235294118</v>
      </c>
      <c r="I8" s="2">
        <v>9</v>
      </c>
      <c r="J8" s="30">
        <f t="shared" si="3"/>
        <v>0.5625</v>
      </c>
      <c r="K8" s="2">
        <v>11</v>
      </c>
      <c r="L8" s="30">
        <f t="shared" si="4"/>
        <v>0.6875</v>
      </c>
      <c r="M8" s="30">
        <f t="shared" si="5"/>
        <v>0.66882352941176471</v>
      </c>
    </row>
    <row r="9" spans="1:13" s="13" customFormat="1" ht="30" customHeight="1">
      <c r="A9" s="61">
        <v>4</v>
      </c>
      <c r="B9" s="64" t="s">
        <v>444</v>
      </c>
      <c r="C9" s="122">
        <v>14</v>
      </c>
      <c r="D9" s="30">
        <f t="shared" si="0"/>
        <v>0.82352941176470584</v>
      </c>
      <c r="E9" s="40">
        <v>5</v>
      </c>
      <c r="F9" s="30">
        <f t="shared" si="1"/>
        <v>1</v>
      </c>
      <c r="G9" s="2">
        <v>14</v>
      </c>
      <c r="H9" s="30">
        <f t="shared" si="2"/>
        <v>0.82352941176470584</v>
      </c>
      <c r="I9" s="2">
        <v>13</v>
      </c>
      <c r="J9" s="30">
        <f t="shared" si="3"/>
        <v>0.8125</v>
      </c>
      <c r="K9" s="2">
        <v>14</v>
      </c>
      <c r="L9" s="30">
        <f t="shared" si="4"/>
        <v>0.875</v>
      </c>
      <c r="M9" s="30">
        <f t="shared" si="5"/>
        <v>0.86691176470588227</v>
      </c>
    </row>
    <row r="10" spans="1:13" s="13" customFormat="1" ht="30" customHeight="1">
      <c r="A10" s="61">
        <v>5</v>
      </c>
      <c r="B10" s="64" t="s">
        <v>445</v>
      </c>
      <c r="C10" s="122">
        <v>0</v>
      </c>
      <c r="D10" s="30">
        <f t="shared" si="0"/>
        <v>0</v>
      </c>
      <c r="E10" s="40">
        <v>0</v>
      </c>
      <c r="F10" s="30">
        <f t="shared" si="1"/>
        <v>0</v>
      </c>
      <c r="G10" s="2">
        <v>0</v>
      </c>
      <c r="H10" s="30">
        <f t="shared" si="2"/>
        <v>0</v>
      </c>
      <c r="I10" s="2">
        <v>0</v>
      </c>
      <c r="J10" s="30">
        <f t="shared" si="3"/>
        <v>0</v>
      </c>
      <c r="K10" s="2">
        <v>0</v>
      </c>
      <c r="L10" s="30">
        <f t="shared" si="4"/>
        <v>0</v>
      </c>
      <c r="M10" s="30">
        <f t="shared" si="5"/>
        <v>0</v>
      </c>
    </row>
    <row r="11" spans="1:13" s="13" customFormat="1" ht="30" customHeight="1">
      <c r="A11" s="61">
        <v>6</v>
      </c>
      <c r="B11" s="64" t="s">
        <v>446</v>
      </c>
      <c r="C11" s="122">
        <v>0</v>
      </c>
      <c r="D11" s="30">
        <f t="shared" si="0"/>
        <v>0</v>
      </c>
      <c r="E11" s="40">
        <v>0</v>
      </c>
      <c r="F11" s="30">
        <f t="shared" si="1"/>
        <v>0</v>
      </c>
      <c r="G11" s="2">
        <v>0</v>
      </c>
      <c r="H11" s="30">
        <f t="shared" si="2"/>
        <v>0</v>
      </c>
      <c r="I11" s="2">
        <v>0</v>
      </c>
      <c r="J11" s="30">
        <f t="shared" si="3"/>
        <v>0</v>
      </c>
      <c r="K11" s="2">
        <v>0</v>
      </c>
      <c r="L11" s="30">
        <f t="shared" si="4"/>
        <v>0</v>
      </c>
      <c r="M11" s="30">
        <f t="shared" si="5"/>
        <v>0</v>
      </c>
    </row>
    <row r="12" spans="1:13" s="13" customFormat="1" ht="30" customHeight="1">
      <c r="A12" s="61">
        <v>7</v>
      </c>
      <c r="B12" s="64" t="s">
        <v>447</v>
      </c>
      <c r="C12" s="122">
        <v>2</v>
      </c>
      <c r="D12" s="30">
        <f t="shared" si="0"/>
        <v>0.11764705882352941</v>
      </c>
      <c r="E12" s="40">
        <v>1</v>
      </c>
      <c r="F12" s="30">
        <f t="shared" si="1"/>
        <v>0.2</v>
      </c>
      <c r="G12" s="2">
        <v>2</v>
      </c>
      <c r="H12" s="30">
        <f t="shared" si="2"/>
        <v>0.11764705882352941</v>
      </c>
      <c r="I12" s="2">
        <v>9</v>
      </c>
      <c r="J12" s="30">
        <f t="shared" si="3"/>
        <v>0.5625</v>
      </c>
      <c r="K12" s="2">
        <v>2</v>
      </c>
      <c r="L12" s="30">
        <f t="shared" si="4"/>
        <v>0.125</v>
      </c>
      <c r="M12" s="30">
        <f t="shared" si="5"/>
        <v>0.22455882352941176</v>
      </c>
    </row>
    <row r="13" spans="1:13" s="13" customFormat="1" ht="30" customHeight="1">
      <c r="A13" s="61">
        <v>8</v>
      </c>
      <c r="B13" s="64" t="s">
        <v>448</v>
      </c>
      <c r="C13" s="122">
        <v>6</v>
      </c>
      <c r="D13" s="30">
        <f t="shared" si="0"/>
        <v>0.35294117647058826</v>
      </c>
      <c r="E13" s="40">
        <v>4</v>
      </c>
      <c r="F13" s="30">
        <f t="shared" si="1"/>
        <v>0.8</v>
      </c>
      <c r="G13" s="2">
        <v>7</v>
      </c>
      <c r="H13" s="30">
        <f t="shared" si="2"/>
        <v>0.41176470588235292</v>
      </c>
      <c r="I13" s="2">
        <v>5</v>
      </c>
      <c r="J13" s="30">
        <f t="shared" si="3"/>
        <v>0.3125</v>
      </c>
      <c r="K13" s="2">
        <v>6</v>
      </c>
      <c r="L13" s="30">
        <f t="shared" si="4"/>
        <v>0.375</v>
      </c>
      <c r="M13" s="30">
        <f t="shared" si="5"/>
        <v>0.45044117647058829</v>
      </c>
    </row>
    <row r="14" spans="1:13" s="13" customFormat="1" ht="30" customHeight="1">
      <c r="A14" s="61">
        <v>9</v>
      </c>
      <c r="B14" s="64" t="s">
        <v>449</v>
      </c>
      <c r="C14" s="122">
        <v>3</v>
      </c>
      <c r="D14" s="30">
        <f t="shared" si="0"/>
        <v>0.17647058823529413</v>
      </c>
      <c r="E14" s="40">
        <v>2</v>
      </c>
      <c r="F14" s="30">
        <f t="shared" si="1"/>
        <v>0.4</v>
      </c>
      <c r="G14" s="2">
        <v>3</v>
      </c>
      <c r="H14" s="30">
        <f t="shared" si="2"/>
        <v>0.17647058823529413</v>
      </c>
      <c r="I14" s="2">
        <v>4</v>
      </c>
      <c r="J14" s="30">
        <f t="shared" si="3"/>
        <v>0.25</v>
      </c>
      <c r="K14" s="2">
        <v>3</v>
      </c>
      <c r="L14" s="30">
        <f t="shared" si="4"/>
        <v>0.1875</v>
      </c>
      <c r="M14" s="30">
        <f t="shared" si="5"/>
        <v>0.23808823529411766</v>
      </c>
    </row>
    <row r="15" spans="1:13" s="13" customFormat="1" ht="30" customHeight="1">
      <c r="A15" s="61">
        <v>10</v>
      </c>
      <c r="B15" s="64" t="s">
        <v>450</v>
      </c>
      <c r="C15" s="122">
        <v>5</v>
      </c>
      <c r="D15" s="30">
        <f t="shared" si="0"/>
        <v>0.29411764705882354</v>
      </c>
      <c r="E15" s="40">
        <v>0</v>
      </c>
      <c r="F15" s="30">
        <f t="shared" si="1"/>
        <v>0</v>
      </c>
      <c r="G15" s="2">
        <v>5</v>
      </c>
      <c r="H15" s="30">
        <f t="shared" si="2"/>
        <v>0.29411764705882354</v>
      </c>
      <c r="I15" s="2">
        <v>6</v>
      </c>
      <c r="J15" s="30">
        <f t="shared" si="3"/>
        <v>0.375</v>
      </c>
      <c r="K15" s="2">
        <v>5</v>
      </c>
      <c r="L15" s="30">
        <f t="shared" si="4"/>
        <v>0.3125</v>
      </c>
      <c r="M15" s="30">
        <f t="shared" si="5"/>
        <v>0.25514705882352945</v>
      </c>
    </row>
    <row r="16" spans="1:13" s="13" customFormat="1" ht="30" customHeight="1">
      <c r="A16" s="61">
        <v>11</v>
      </c>
      <c r="B16" s="64" t="s">
        <v>451</v>
      </c>
      <c r="C16" s="122">
        <v>7</v>
      </c>
      <c r="D16" s="30">
        <f t="shared" si="0"/>
        <v>0.41176470588235292</v>
      </c>
      <c r="E16" s="40">
        <v>2</v>
      </c>
      <c r="F16" s="30">
        <f t="shared" si="1"/>
        <v>0.4</v>
      </c>
      <c r="G16" s="2">
        <v>7</v>
      </c>
      <c r="H16" s="30">
        <f t="shared" si="2"/>
        <v>0.41176470588235292</v>
      </c>
      <c r="I16" s="2">
        <v>5</v>
      </c>
      <c r="J16" s="30">
        <f t="shared" si="3"/>
        <v>0.3125</v>
      </c>
      <c r="K16" s="2">
        <v>7</v>
      </c>
      <c r="L16" s="30">
        <f t="shared" si="4"/>
        <v>0.4375</v>
      </c>
      <c r="M16" s="30">
        <f t="shared" si="5"/>
        <v>0.39470588235294118</v>
      </c>
    </row>
    <row r="17" spans="1:13" s="13" customFormat="1" ht="30" customHeight="1">
      <c r="A17" s="61">
        <v>12</v>
      </c>
      <c r="B17" s="64" t="s">
        <v>452</v>
      </c>
      <c r="C17" s="122">
        <v>9</v>
      </c>
      <c r="D17" s="30">
        <f t="shared" si="0"/>
        <v>0.52941176470588236</v>
      </c>
      <c r="E17" s="40">
        <v>2</v>
      </c>
      <c r="F17" s="30">
        <f t="shared" si="1"/>
        <v>0.4</v>
      </c>
      <c r="G17" s="2">
        <v>9</v>
      </c>
      <c r="H17" s="30">
        <f t="shared" si="2"/>
        <v>0.52941176470588236</v>
      </c>
      <c r="I17" s="2">
        <v>9</v>
      </c>
      <c r="J17" s="30">
        <f t="shared" si="3"/>
        <v>0.5625</v>
      </c>
      <c r="K17" s="2">
        <v>9</v>
      </c>
      <c r="L17" s="30">
        <f t="shared" si="4"/>
        <v>0.5625</v>
      </c>
      <c r="M17" s="30">
        <f t="shared" si="5"/>
        <v>0.51676470588235301</v>
      </c>
    </row>
    <row r="18" spans="1:13" s="13" customFormat="1" ht="30" customHeight="1">
      <c r="A18" s="61">
        <v>13</v>
      </c>
      <c r="B18" s="64" t="s">
        <v>453</v>
      </c>
      <c r="C18" s="122">
        <v>1</v>
      </c>
      <c r="D18" s="30">
        <f t="shared" si="0"/>
        <v>5.8823529411764705E-2</v>
      </c>
      <c r="E18" s="40">
        <v>1</v>
      </c>
      <c r="F18" s="30">
        <f t="shared" si="1"/>
        <v>0.2</v>
      </c>
      <c r="G18" s="2">
        <v>1</v>
      </c>
      <c r="H18" s="30">
        <f t="shared" si="2"/>
        <v>5.8823529411764705E-2</v>
      </c>
      <c r="I18" s="2">
        <v>5</v>
      </c>
      <c r="J18" s="30">
        <f t="shared" si="3"/>
        <v>0.3125</v>
      </c>
      <c r="K18" s="2">
        <v>1</v>
      </c>
      <c r="L18" s="30">
        <f t="shared" si="4"/>
        <v>6.25E-2</v>
      </c>
      <c r="M18" s="30">
        <f t="shared" si="5"/>
        <v>0.13852941176470587</v>
      </c>
    </row>
    <row r="19" spans="1:13" s="13" customFormat="1" ht="30" customHeight="1">
      <c r="A19" s="61">
        <v>14</v>
      </c>
      <c r="B19" s="64" t="s">
        <v>454</v>
      </c>
      <c r="C19" s="122">
        <v>5</v>
      </c>
      <c r="D19" s="30">
        <f t="shared" si="0"/>
        <v>0.29411764705882354</v>
      </c>
      <c r="E19" s="40">
        <v>2</v>
      </c>
      <c r="F19" s="30">
        <f t="shared" si="1"/>
        <v>0.4</v>
      </c>
      <c r="G19" s="2">
        <v>5</v>
      </c>
      <c r="H19" s="30">
        <f t="shared" si="2"/>
        <v>0.29411764705882354</v>
      </c>
      <c r="I19" s="2">
        <v>2</v>
      </c>
      <c r="J19" s="30">
        <f t="shared" si="3"/>
        <v>0.125</v>
      </c>
      <c r="K19" s="2">
        <v>5</v>
      </c>
      <c r="L19" s="30">
        <f t="shared" si="4"/>
        <v>0.3125</v>
      </c>
      <c r="M19" s="30">
        <f t="shared" si="5"/>
        <v>0.28514705882352942</v>
      </c>
    </row>
    <row r="20" spans="1:13" s="13" customFormat="1" ht="30" customHeight="1">
      <c r="A20" s="61">
        <v>15</v>
      </c>
      <c r="B20" s="64" t="s">
        <v>455</v>
      </c>
      <c r="C20" s="122">
        <v>8</v>
      </c>
      <c r="D20" s="30">
        <f t="shared" si="0"/>
        <v>0.47058823529411764</v>
      </c>
      <c r="E20" s="40">
        <v>4</v>
      </c>
      <c r="F20" s="30">
        <f t="shared" si="1"/>
        <v>0.8</v>
      </c>
      <c r="G20" s="2">
        <v>8</v>
      </c>
      <c r="H20" s="30">
        <f t="shared" si="2"/>
        <v>0.47058823529411764</v>
      </c>
      <c r="I20" s="2">
        <v>9</v>
      </c>
      <c r="J20" s="30">
        <f t="shared" si="3"/>
        <v>0.5625</v>
      </c>
      <c r="K20" s="2">
        <v>8</v>
      </c>
      <c r="L20" s="30">
        <f t="shared" si="4"/>
        <v>0.5</v>
      </c>
      <c r="M20" s="30">
        <f t="shared" si="5"/>
        <v>0.56073529411764711</v>
      </c>
    </row>
    <row r="21" spans="1:13" s="13" customFormat="1" ht="30" customHeight="1">
      <c r="A21" s="61">
        <v>16</v>
      </c>
      <c r="B21" s="64" t="s">
        <v>456</v>
      </c>
      <c r="C21" s="122">
        <v>9</v>
      </c>
      <c r="D21" s="30">
        <f t="shared" si="0"/>
        <v>0.52941176470588236</v>
      </c>
      <c r="E21" s="40">
        <v>4</v>
      </c>
      <c r="F21" s="30">
        <f t="shared" si="1"/>
        <v>0.8</v>
      </c>
      <c r="G21" s="2">
        <v>9</v>
      </c>
      <c r="H21" s="30">
        <f t="shared" si="2"/>
        <v>0.52941176470588236</v>
      </c>
      <c r="I21" s="2">
        <v>12</v>
      </c>
      <c r="J21" s="30">
        <f t="shared" si="3"/>
        <v>0.75</v>
      </c>
      <c r="K21" s="2">
        <v>9</v>
      </c>
      <c r="L21" s="30">
        <f t="shared" si="4"/>
        <v>0.5625</v>
      </c>
      <c r="M21" s="30">
        <f t="shared" si="5"/>
        <v>0.63426470588235295</v>
      </c>
    </row>
    <row r="22" spans="1:13" s="13" customFormat="1" ht="30" customHeight="1">
      <c r="A22" s="61">
        <v>17</v>
      </c>
      <c r="B22" s="64" t="s">
        <v>457</v>
      </c>
      <c r="C22" s="122">
        <v>11</v>
      </c>
      <c r="D22" s="30">
        <f t="shared" si="0"/>
        <v>0.6470588235294118</v>
      </c>
      <c r="E22" s="40">
        <v>3</v>
      </c>
      <c r="F22" s="30">
        <f t="shared" si="1"/>
        <v>0.6</v>
      </c>
      <c r="G22" s="2">
        <v>11</v>
      </c>
      <c r="H22" s="30">
        <f t="shared" si="2"/>
        <v>0.6470588235294118</v>
      </c>
      <c r="I22" s="2">
        <v>9</v>
      </c>
      <c r="J22" s="30">
        <f t="shared" si="3"/>
        <v>0.5625</v>
      </c>
      <c r="K22" s="2">
        <v>11</v>
      </c>
      <c r="L22" s="30">
        <f t="shared" si="4"/>
        <v>0.6875</v>
      </c>
      <c r="M22" s="30">
        <f t="shared" si="5"/>
        <v>0.62882352941176467</v>
      </c>
    </row>
    <row r="23" spans="1:13" s="13" customFormat="1" ht="30" customHeight="1">
      <c r="A23" s="61">
        <v>18</v>
      </c>
      <c r="B23" s="64" t="s">
        <v>458</v>
      </c>
      <c r="C23" s="122">
        <v>6</v>
      </c>
      <c r="D23" s="30">
        <f t="shared" si="0"/>
        <v>0.35294117647058826</v>
      </c>
      <c r="E23" s="40">
        <v>3</v>
      </c>
      <c r="F23" s="30">
        <f t="shared" si="1"/>
        <v>0.6</v>
      </c>
      <c r="G23" s="2">
        <v>6</v>
      </c>
      <c r="H23" s="30">
        <f t="shared" si="2"/>
        <v>0.35294117647058826</v>
      </c>
      <c r="I23" s="2">
        <v>4</v>
      </c>
      <c r="J23" s="30">
        <f t="shared" si="3"/>
        <v>0.25</v>
      </c>
      <c r="K23" s="2">
        <v>6</v>
      </c>
      <c r="L23" s="30">
        <f t="shared" si="4"/>
        <v>0.375</v>
      </c>
      <c r="M23" s="30">
        <f t="shared" si="5"/>
        <v>0.38617647058823529</v>
      </c>
    </row>
    <row r="24" spans="1:13" s="13" customFormat="1" ht="30" customHeight="1">
      <c r="A24" s="61">
        <v>19</v>
      </c>
      <c r="B24" s="64" t="s">
        <v>459</v>
      </c>
      <c r="C24" s="122">
        <v>7</v>
      </c>
      <c r="D24" s="30">
        <f t="shared" si="0"/>
        <v>0.41176470588235292</v>
      </c>
      <c r="E24" s="40">
        <v>2</v>
      </c>
      <c r="F24" s="30">
        <f t="shared" si="1"/>
        <v>0.4</v>
      </c>
      <c r="G24" s="2">
        <v>8</v>
      </c>
      <c r="H24" s="30">
        <f t="shared" si="2"/>
        <v>0.47058823529411764</v>
      </c>
      <c r="I24" s="2">
        <v>6</v>
      </c>
      <c r="J24" s="30">
        <f t="shared" si="3"/>
        <v>0.375</v>
      </c>
      <c r="K24" s="2">
        <v>7</v>
      </c>
      <c r="L24" s="30">
        <f t="shared" si="4"/>
        <v>0.4375</v>
      </c>
      <c r="M24" s="30">
        <f t="shared" si="5"/>
        <v>0.41897058823529409</v>
      </c>
    </row>
    <row r="25" spans="1:13" s="62" customFormat="1" ht="30" customHeight="1">
      <c r="A25" s="61">
        <v>20</v>
      </c>
      <c r="B25" s="64" t="s">
        <v>460</v>
      </c>
      <c r="C25" s="125">
        <v>8</v>
      </c>
      <c r="D25" s="30">
        <f t="shared" si="0"/>
        <v>0.47058823529411764</v>
      </c>
      <c r="E25" s="117">
        <v>4</v>
      </c>
      <c r="F25" s="30">
        <f t="shared" si="1"/>
        <v>0.8</v>
      </c>
      <c r="G25" s="61">
        <v>8</v>
      </c>
      <c r="H25" s="30">
        <f t="shared" si="2"/>
        <v>0.47058823529411764</v>
      </c>
      <c r="I25" s="61">
        <v>12</v>
      </c>
      <c r="J25" s="30">
        <f t="shared" si="3"/>
        <v>0.75</v>
      </c>
      <c r="K25" s="61">
        <v>8</v>
      </c>
      <c r="L25" s="30">
        <f t="shared" si="4"/>
        <v>0.5</v>
      </c>
      <c r="M25" s="30">
        <f t="shared" si="5"/>
        <v>0.59823529411764709</v>
      </c>
    </row>
    <row r="26" spans="1:13" s="62" customFormat="1" ht="30" customHeight="1">
      <c r="A26" s="61">
        <v>21</v>
      </c>
      <c r="B26" s="64" t="s">
        <v>461</v>
      </c>
      <c r="C26" s="125">
        <v>8</v>
      </c>
      <c r="D26" s="30">
        <f t="shared" si="0"/>
        <v>0.47058823529411764</v>
      </c>
      <c r="E26" s="117">
        <v>2</v>
      </c>
      <c r="F26" s="30">
        <f t="shared" si="1"/>
        <v>0.4</v>
      </c>
      <c r="G26" s="61">
        <v>8</v>
      </c>
      <c r="H26" s="30">
        <f t="shared" si="2"/>
        <v>0.47058823529411764</v>
      </c>
      <c r="I26" s="61">
        <v>9</v>
      </c>
      <c r="J26" s="30">
        <f t="shared" si="3"/>
        <v>0.5625</v>
      </c>
      <c r="K26" s="61">
        <v>8</v>
      </c>
      <c r="L26" s="30">
        <f t="shared" si="4"/>
        <v>0.5</v>
      </c>
      <c r="M26" s="30">
        <f t="shared" si="5"/>
        <v>0.48073529411764709</v>
      </c>
    </row>
    <row r="27" spans="1:13" s="13" customFormat="1" ht="30" customHeight="1">
      <c r="A27" s="61">
        <v>22</v>
      </c>
      <c r="B27" s="64" t="s">
        <v>462</v>
      </c>
      <c r="C27" s="122">
        <v>6</v>
      </c>
      <c r="D27" s="30">
        <f t="shared" si="0"/>
        <v>0.35294117647058826</v>
      </c>
      <c r="E27" s="40">
        <v>4</v>
      </c>
      <c r="F27" s="30">
        <f t="shared" si="1"/>
        <v>0.8</v>
      </c>
      <c r="G27" s="2">
        <v>6</v>
      </c>
      <c r="H27" s="30">
        <f t="shared" si="2"/>
        <v>0.35294117647058826</v>
      </c>
      <c r="I27" s="2">
        <v>4</v>
      </c>
      <c r="J27" s="30">
        <f t="shared" si="3"/>
        <v>0.25</v>
      </c>
      <c r="K27" s="2">
        <v>6</v>
      </c>
      <c r="L27" s="30">
        <f t="shared" si="4"/>
        <v>0.375</v>
      </c>
      <c r="M27" s="30">
        <f t="shared" si="5"/>
        <v>0.42617647058823527</v>
      </c>
    </row>
    <row r="28" spans="1:13" s="13" customFormat="1" ht="30" customHeight="1">
      <c r="A28" s="61">
        <v>23</v>
      </c>
      <c r="B28" s="64" t="s">
        <v>463</v>
      </c>
      <c r="C28" s="122">
        <v>12</v>
      </c>
      <c r="D28" s="30">
        <f t="shared" si="0"/>
        <v>0.70588235294117652</v>
      </c>
      <c r="E28" s="40">
        <v>3</v>
      </c>
      <c r="F28" s="30">
        <f t="shared" si="1"/>
        <v>0.6</v>
      </c>
      <c r="G28" s="2">
        <v>12</v>
      </c>
      <c r="H28" s="30">
        <f t="shared" si="2"/>
        <v>0.70588235294117652</v>
      </c>
      <c r="I28" s="2">
        <v>13</v>
      </c>
      <c r="J28" s="30">
        <f t="shared" si="3"/>
        <v>0.8125</v>
      </c>
      <c r="K28" s="2">
        <v>12</v>
      </c>
      <c r="L28" s="30">
        <f t="shared" si="4"/>
        <v>0.75</v>
      </c>
      <c r="M28" s="30">
        <f t="shared" si="5"/>
        <v>0.71485294117647058</v>
      </c>
    </row>
    <row r="29" spans="1:13" s="13" customFormat="1" ht="30" customHeight="1">
      <c r="A29" s="61">
        <v>24</v>
      </c>
      <c r="B29" s="64" t="s">
        <v>464</v>
      </c>
      <c r="C29" s="122">
        <v>6</v>
      </c>
      <c r="D29" s="30">
        <f t="shared" si="0"/>
        <v>0.35294117647058826</v>
      </c>
      <c r="E29" s="40">
        <v>4</v>
      </c>
      <c r="F29" s="30">
        <f t="shared" si="1"/>
        <v>0.8</v>
      </c>
      <c r="G29" s="2">
        <v>7</v>
      </c>
      <c r="H29" s="30">
        <f t="shared" si="2"/>
        <v>0.41176470588235292</v>
      </c>
      <c r="I29" s="2">
        <v>9</v>
      </c>
      <c r="J29" s="30">
        <f t="shared" si="3"/>
        <v>0.5625</v>
      </c>
      <c r="K29" s="2">
        <v>11</v>
      </c>
      <c r="L29" s="30">
        <f t="shared" si="4"/>
        <v>0.6875</v>
      </c>
      <c r="M29" s="30">
        <f t="shared" si="5"/>
        <v>0.56294117647058828</v>
      </c>
    </row>
    <row r="30" spans="1:13" s="13" customFormat="1" ht="30" customHeight="1">
      <c r="A30" s="61">
        <v>25</v>
      </c>
      <c r="B30" s="64" t="s">
        <v>465</v>
      </c>
      <c r="C30" s="122">
        <v>6</v>
      </c>
      <c r="D30" s="30">
        <f t="shared" si="0"/>
        <v>0.35294117647058826</v>
      </c>
      <c r="E30" s="40">
        <v>2</v>
      </c>
      <c r="F30" s="30">
        <f t="shared" si="1"/>
        <v>0.4</v>
      </c>
      <c r="G30" s="2">
        <v>7</v>
      </c>
      <c r="H30" s="30">
        <f t="shared" si="2"/>
        <v>0.41176470588235292</v>
      </c>
      <c r="I30" s="2">
        <v>8</v>
      </c>
      <c r="J30" s="30">
        <f t="shared" si="3"/>
        <v>0.5</v>
      </c>
      <c r="K30" s="2">
        <v>6</v>
      </c>
      <c r="L30" s="30">
        <f t="shared" si="4"/>
        <v>0.375</v>
      </c>
      <c r="M30" s="30">
        <f t="shared" si="5"/>
        <v>0.4079411764705882</v>
      </c>
    </row>
    <row r="31" spans="1:13" s="13" customFormat="1" ht="30" customHeight="1">
      <c r="A31" s="61">
        <v>26</v>
      </c>
      <c r="B31" s="64" t="s">
        <v>466</v>
      </c>
      <c r="C31" s="122">
        <v>6</v>
      </c>
      <c r="D31" s="30">
        <f t="shared" si="0"/>
        <v>0.35294117647058826</v>
      </c>
      <c r="E31" s="40">
        <v>2</v>
      </c>
      <c r="F31" s="30">
        <f t="shared" si="1"/>
        <v>0.4</v>
      </c>
      <c r="G31" s="2">
        <v>7</v>
      </c>
      <c r="H31" s="30">
        <f t="shared" si="2"/>
        <v>0.41176470588235292</v>
      </c>
      <c r="I31" s="2">
        <v>7</v>
      </c>
      <c r="J31" s="30">
        <f t="shared" si="3"/>
        <v>0.4375</v>
      </c>
      <c r="K31" s="2">
        <v>6</v>
      </c>
      <c r="L31" s="30">
        <f t="shared" si="4"/>
        <v>0.375</v>
      </c>
      <c r="M31" s="30">
        <f t="shared" si="5"/>
        <v>0.39544117647058818</v>
      </c>
    </row>
    <row r="32" spans="1:13" s="13" customFormat="1" ht="30" customHeight="1">
      <c r="A32" s="61">
        <v>27</v>
      </c>
      <c r="B32" s="64" t="s">
        <v>467</v>
      </c>
      <c r="C32" s="122">
        <v>6</v>
      </c>
      <c r="D32" s="30">
        <f t="shared" si="0"/>
        <v>0.35294117647058826</v>
      </c>
      <c r="E32" s="40">
        <v>2</v>
      </c>
      <c r="F32" s="30">
        <f t="shared" si="1"/>
        <v>0.4</v>
      </c>
      <c r="G32" s="2">
        <v>7</v>
      </c>
      <c r="H32" s="30">
        <f t="shared" si="2"/>
        <v>0.41176470588235292</v>
      </c>
      <c r="I32" s="2">
        <v>7</v>
      </c>
      <c r="J32" s="30">
        <f t="shared" si="3"/>
        <v>0.4375</v>
      </c>
      <c r="K32" s="2">
        <v>6</v>
      </c>
      <c r="L32" s="30">
        <f t="shared" si="4"/>
        <v>0.375</v>
      </c>
      <c r="M32" s="30">
        <f t="shared" si="5"/>
        <v>0.39544117647058818</v>
      </c>
    </row>
    <row r="33" spans="1:13" s="13" customFormat="1" ht="30" customHeight="1">
      <c r="A33" s="61">
        <v>28</v>
      </c>
      <c r="B33" s="64" t="s">
        <v>468</v>
      </c>
      <c r="C33" s="122">
        <v>10</v>
      </c>
      <c r="D33" s="30">
        <f t="shared" si="0"/>
        <v>0.58823529411764708</v>
      </c>
      <c r="E33" s="40">
        <v>5</v>
      </c>
      <c r="F33" s="30">
        <f t="shared" si="1"/>
        <v>1</v>
      </c>
      <c r="G33" s="2">
        <v>10</v>
      </c>
      <c r="H33" s="30">
        <f t="shared" si="2"/>
        <v>0.58823529411764708</v>
      </c>
      <c r="I33" s="2">
        <v>12</v>
      </c>
      <c r="J33" s="30">
        <f t="shared" si="3"/>
        <v>0.75</v>
      </c>
      <c r="K33" s="2">
        <v>10</v>
      </c>
      <c r="L33" s="30">
        <f t="shared" si="4"/>
        <v>0.625</v>
      </c>
      <c r="M33" s="30">
        <f t="shared" si="5"/>
        <v>0.71029411764705885</v>
      </c>
    </row>
    <row r="34" spans="1:13" s="13" customFormat="1" ht="30" customHeight="1">
      <c r="A34" s="61">
        <v>29</v>
      </c>
      <c r="B34" s="64" t="s">
        <v>469</v>
      </c>
      <c r="C34" s="122">
        <v>9</v>
      </c>
      <c r="D34" s="30">
        <f t="shared" si="0"/>
        <v>0.52941176470588236</v>
      </c>
      <c r="E34" s="40">
        <v>4</v>
      </c>
      <c r="F34" s="30">
        <f t="shared" si="1"/>
        <v>0.8</v>
      </c>
      <c r="G34" s="2">
        <v>9</v>
      </c>
      <c r="H34" s="30">
        <f t="shared" si="2"/>
        <v>0.52941176470588236</v>
      </c>
      <c r="I34" s="2">
        <v>11</v>
      </c>
      <c r="J34" s="30">
        <f t="shared" si="3"/>
        <v>0.6875</v>
      </c>
      <c r="K34" s="2">
        <v>9</v>
      </c>
      <c r="L34" s="30">
        <f t="shared" si="4"/>
        <v>0.5625</v>
      </c>
      <c r="M34" s="30">
        <f t="shared" si="5"/>
        <v>0.621764705882353</v>
      </c>
    </row>
    <row r="35" spans="1:13" s="13" customFormat="1" ht="30" customHeight="1">
      <c r="A35" s="61">
        <v>30</v>
      </c>
      <c r="B35" s="64" t="s">
        <v>470</v>
      </c>
      <c r="C35" s="122">
        <v>7</v>
      </c>
      <c r="D35" s="30">
        <f t="shared" si="0"/>
        <v>0.41176470588235292</v>
      </c>
      <c r="E35" s="40">
        <v>1</v>
      </c>
      <c r="F35" s="30">
        <f t="shared" si="1"/>
        <v>0.2</v>
      </c>
      <c r="G35" s="2">
        <v>7</v>
      </c>
      <c r="H35" s="30">
        <f t="shared" si="2"/>
        <v>0.41176470588235292</v>
      </c>
      <c r="I35" s="2">
        <v>4</v>
      </c>
      <c r="J35" s="30">
        <f t="shared" si="3"/>
        <v>0.25</v>
      </c>
      <c r="K35" s="2">
        <v>7</v>
      </c>
      <c r="L35" s="30">
        <f t="shared" si="4"/>
        <v>0.4375</v>
      </c>
      <c r="M35" s="30">
        <f t="shared" si="5"/>
        <v>0.34220588235294114</v>
      </c>
    </row>
    <row r="36" spans="1:13" s="13" customFormat="1" ht="30" customHeight="1">
      <c r="A36" s="61">
        <v>31</v>
      </c>
      <c r="B36" s="64" t="s">
        <v>471</v>
      </c>
      <c r="C36" s="122">
        <v>4</v>
      </c>
      <c r="D36" s="30">
        <f t="shared" si="0"/>
        <v>0.23529411764705882</v>
      </c>
      <c r="E36" s="40">
        <v>2</v>
      </c>
      <c r="F36" s="30">
        <f t="shared" si="1"/>
        <v>0.4</v>
      </c>
      <c r="G36" s="2">
        <v>4</v>
      </c>
      <c r="H36" s="30">
        <f t="shared" si="2"/>
        <v>0.23529411764705882</v>
      </c>
      <c r="I36" s="2">
        <v>2</v>
      </c>
      <c r="J36" s="30">
        <f t="shared" si="3"/>
        <v>0.125</v>
      </c>
      <c r="K36" s="2">
        <v>4</v>
      </c>
      <c r="L36" s="30">
        <f t="shared" si="4"/>
        <v>0.25</v>
      </c>
      <c r="M36" s="30">
        <f t="shared" si="5"/>
        <v>0.24911764705882353</v>
      </c>
    </row>
    <row r="37" spans="1:13" s="13" customFormat="1" ht="30" customHeight="1">
      <c r="A37" s="61">
        <v>32</v>
      </c>
      <c r="B37" s="64" t="s">
        <v>472</v>
      </c>
      <c r="C37" s="122">
        <v>8</v>
      </c>
      <c r="D37" s="30">
        <f t="shared" si="0"/>
        <v>0.47058823529411764</v>
      </c>
      <c r="E37" s="40">
        <v>2</v>
      </c>
      <c r="F37" s="30">
        <f t="shared" si="1"/>
        <v>0.4</v>
      </c>
      <c r="G37" s="2">
        <v>9</v>
      </c>
      <c r="H37" s="30">
        <f t="shared" si="2"/>
        <v>0.52941176470588236</v>
      </c>
      <c r="I37" s="2">
        <v>7</v>
      </c>
      <c r="J37" s="30">
        <f t="shared" si="3"/>
        <v>0.4375</v>
      </c>
      <c r="K37" s="2">
        <v>6</v>
      </c>
      <c r="L37" s="30">
        <f t="shared" si="4"/>
        <v>0.375</v>
      </c>
      <c r="M37" s="30">
        <f t="shared" si="5"/>
        <v>0.4425</v>
      </c>
    </row>
    <row r="38" spans="1:13" s="13" customFormat="1" ht="30" customHeight="1">
      <c r="A38" s="61">
        <v>33</v>
      </c>
      <c r="B38" s="64" t="s">
        <v>473</v>
      </c>
      <c r="C38" s="122">
        <v>9</v>
      </c>
      <c r="D38" s="30">
        <f t="shared" si="0"/>
        <v>0.52941176470588236</v>
      </c>
      <c r="E38" s="40">
        <v>3</v>
      </c>
      <c r="F38" s="30">
        <f t="shared" si="1"/>
        <v>0.6</v>
      </c>
      <c r="G38" s="2">
        <v>9</v>
      </c>
      <c r="H38" s="30">
        <f t="shared" si="2"/>
        <v>0.52941176470588236</v>
      </c>
      <c r="I38" s="2">
        <v>8</v>
      </c>
      <c r="J38" s="30">
        <f t="shared" si="3"/>
        <v>0.5</v>
      </c>
      <c r="K38" s="2">
        <v>9</v>
      </c>
      <c r="L38" s="30">
        <f t="shared" si="4"/>
        <v>0.5625</v>
      </c>
      <c r="M38" s="30">
        <f t="shared" si="5"/>
        <v>0.54426470588235287</v>
      </c>
    </row>
    <row r="39" spans="1:13" s="13" customFormat="1" ht="30" customHeight="1">
      <c r="A39" s="61">
        <v>34</v>
      </c>
      <c r="B39" s="64" t="s">
        <v>474</v>
      </c>
      <c r="C39" s="122">
        <v>4</v>
      </c>
      <c r="D39" s="30">
        <f t="shared" si="0"/>
        <v>0.23529411764705882</v>
      </c>
      <c r="E39" s="40">
        <v>2</v>
      </c>
      <c r="F39" s="30">
        <f t="shared" si="1"/>
        <v>0.4</v>
      </c>
      <c r="G39" s="2">
        <v>4</v>
      </c>
      <c r="H39" s="30">
        <f t="shared" si="2"/>
        <v>0.23529411764705882</v>
      </c>
      <c r="I39" s="2">
        <v>5</v>
      </c>
      <c r="J39" s="30">
        <f t="shared" si="3"/>
        <v>0.3125</v>
      </c>
      <c r="K39" s="2">
        <v>4</v>
      </c>
      <c r="L39" s="30">
        <f t="shared" si="4"/>
        <v>0.25</v>
      </c>
      <c r="M39" s="30">
        <f t="shared" si="5"/>
        <v>0.28661764705882353</v>
      </c>
    </row>
    <row r="40" spans="1:13" s="13" customFormat="1" ht="30" customHeight="1">
      <c r="A40" s="61">
        <v>35</v>
      </c>
      <c r="B40" s="64" t="s">
        <v>475</v>
      </c>
      <c r="C40" s="122">
        <v>1</v>
      </c>
      <c r="D40" s="30">
        <f t="shared" si="0"/>
        <v>5.8823529411764705E-2</v>
      </c>
      <c r="E40" s="40">
        <v>1</v>
      </c>
      <c r="F40" s="30">
        <f t="shared" si="1"/>
        <v>0.2</v>
      </c>
      <c r="G40" s="2">
        <v>1</v>
      </c>
      <c r="H40" s="30">
        <f t="shared" si="2"/>
        <v>5.8823529411764705E-2</v>
      </c>
      <c r="I40" s="2">
        <v>2</v>
      </c>
      <c r="J40" s="30">
        <f t="shared" si="3"/>
        <v>0.125</v>
      </c>
      <c r="K40" s="2">
        <v>1</v>
      </c>
      <c r="L40" s="30">
        <f t="shared" si="4"/>
        <v>6.25E-2</v>
      </c>
      <c r="M40" s="30">
        <f t="shared" si="5"/>
        <v>0.10102941176470588</v>
      </c>
    </row>
    <row r="41" spans="1:13" s="13" customFormat="1" ht="30" customHeight="1">
      <c r="A41" s="61">
        <v>36</v>
      </c>
      <c r="B41" s="64" t="s">
        <v>476</v>
      </c>
      <c r="C41" s="122">
        <v>7</v>
      </c>
      <c r="D41" s="30">
        <f t="shared" si="0"/>
        <v>0.41176470588235292</v>
      </c>
      <c r="E41" s="40">
        <v>2</v>
      </c>
      <c r="F41" s="30">
        <f t="shared" si="1"/>
        <v>0.4</v>
      </c>
      <c r="G41" s="2">
        <v>7</v>
      </c>
      <c r="H41" s="30">
        <f t="shared" si="2"/>
        <v>0.41176470588235292</v>
      </c>
      <c r="I41" s="2">
        <v>5</v>
      </c>
      <c r="J41" s="30">
        <f t="shared" si="3"/>
        <v>0.3125</v>
      </c>
      <c r="K41" s="2">
        <v>7</v>
      </c>
      <c r="L41" s="30">
        <f t="shared" si="4"/>
        <v>0.4375</v>
      </c>
      <c r="M41" s="30">
        <f t="shared" si="5"/>
        <v>0.39470588235294118</v>
      </c>
    </row>
    <row r="42" spans="1:13" s="13" customFormat="1" ht="30" customHeight="1">
      <c r="A42" s="61">
        <v>37</v>
      </c>
      <c r="B42" s="64" t="s">
        <v>477</v>
      </c>
      <c r="C42" s="122">
        <v>1</v>
      </c>
      <c r="D42" s="30">
        <f t="shared" si="0"/>
        <v>5.8823529411764705E-2</v>
      </c>
      <c r="E42" s="40">
        <v>0</v>
      </c>
      <c r="F42" s="30">
        <f t="shared" si="1"/>
        <v>0</v>
      </c>
      <c r="G42" s="2">
        <v>1</v>
      </c>
      <c r="H42" s="30">
        <f t="shared" si="2"/>
        <v>5.8823529411764705E-2</v>
      </c>
      <c r="I42" s="2">
        <v>5</v>
      </c>
      <c r="J42" s="30">
        <f t="shared" si="3"/>
        <v>0.3125</v>
      </c>
      <c r="K42" s="2">
        <v>1</v>
      </c>
      <c r="L42" s="30">
        <f t="shared" si="4"/>
        <v>6.25E-2</v>
      </c>
      <c r="M42" s="30">
        <f t="shared" si="5"/>
        <v>9.8529411764705893E-2</v>
      </c>
    </row>
    <row r="43" spans="1:13" s="13" customFormat="1" ht="30" customHeight="1">
      <c r="A43" s="61">
        <v>38</v>
      </c>
      <c r="B43" s="64" t="s">
        <v>478</v>
      </c>
      <c r="C43" s="122">
        <v>6</v>
      </c>
      <c r="D43" s="30">
        <f t="shared" si="0"/>
        <v>0.35294117647058826</v>
      </c>
      <c r="E43" s="40">
        <v>2</v>
      </c>
      <c r="F43" s="30">
        <f t="shared" si="1"/>
        <v>0.4</v>
      </c>
      <c r="G43" s="2">
        <v>6</v>
      </c>
      <c r="H43" s="30">
        <f t="shared" si="2"/>
        <v>0.35294117647058826</v>
      </c>
      <c r="I43" s="2">
        <v>6</v>
      </c>
      <c r="J43" s="30">
        <f t="shared" si="3"/>
        <v>0.375</v>
      </c>
      <c r="K43" s="2">
        <v>6</v>
      </c>
      <c r="L43" s="30">
        <f t="shared" si="4"/>
        <v>0.375</v>
      </c>
      <c r="M43" s="30">
        <f t="shared" si="5"/>
        <v>0.37117647058823533</v>
      </c>
    </row>
    <row r="44" spans="1:13" s="13" customFormat="1" ht="30" customHeight="1">
      <c r="A44" s="61">
        <v>39</v>
      </c>
      <c r="B44" s="64" t="s">
        <v>479</v>
      </c>
      <c r="C44" s="122">
        <v>5</v>
      </c>
      <c r="D44" s="30">
        <f t="shared" si="0"/>
        <v>0.29411764705882354</v>
      </c>
      <c r="E44" s="40">
        <v>4</v>
      </c>
      <c r="F44" s="30">
        <f t="shared" si="1"/>
        <v>0.8</v>
      </c>
      <c r="G44" s="2">
        <v>5</v>
      </c>
      <c r="H44" s="30">
        <f t="shared" si="2"/>
        <v>0.29411764705882354</v>
      </c>
      <c r="I44" s="2">
        <v>4</v>
      </c>
      <c r="J44" s="30">
        <f t="shared" si="3"/>
        <v>0.25</v>
      </c>
      <c r="K44" s="2">
        <v>5</v>
      </c>
      <c r="L44" s="30">
        <f t="shared" si="4"/>
        <v>0.3125</v>
      </c>
      <c r="M44" s="30">
        <f t="shared" si="5"/>
        <v>0.39014705882352946</v>
      </c>
    </row>
    <row r="45" spans="1:13" s="13" customFormat="1" ht="30" customHeight="1">
      <c r="A45" s="61">
        <v>40</v>
      </c>
      <c r="B45" s="64" t="s">
        <v>480</v>
      </c>
      <c r="C45" s="122">
        <v>3</v>
      </c>
      <c r="D45" s="30">
        <f t="shared" si="0"/>
        <v>0.17647058823529413</v>
      </c>
      <c r="E45" s="40">
        <v>4</v>
      </c>
      <c r="F45" s="30">
        <f t="shared" si="1"/>
        <v>0.8</v>
      </c>
      <c r="G45" s="2">
        <v>3</v>
      </c>
      <c r="H45" s="30">
        <f t="shared" si="2"/>
        <v>0.17647058823529413</v>
      </c>
      <c r="I45" s="2">
        <v>4</v>
      </c>
      <c r="J45" s="30">
        <f t="shared" si="3"/>
        <v>0.25</v>
      </c>
      <c r="K45" s="2">
        <v>4</v>
      </c>
      <c r="L45" s="30">
        <f t="shared" si="4"/>
        <v>0.25</v>
      </c>
      <c r="M45" s="30">
        <f t="shared" si="5"/>
        <v>0.33058823529411768</v>
      </c>
    </row>
    <row r="46" spans="1:13" s="13" customFormat="1" ht="30" customHeight="1">
      <c r="A46" s="61">
        <v>41</v>
      </c>
      <c r="B46" s="64" t="s">
        <v>481</v>
      </c>
      <c r="C46" s="122">
        <v>9</v>
      </c>
      <c r="D46" s="30">
        <f t="shared" si="0"/>
        <v>0.52941176470588236</v>
      </c>
      <c r="E46" s="40">
        <v>3</v>
      </c>
      <c r="F46" s="30">
        <f t="shared" si="1"/>
        <v>0.6</v>
      </c>
      <c r="G46" s="2">
        <v>10</v>
      </c>
      <c r="H46" s="30">
        <f t="shared" si="2"/>
        <v>0.58823529411764708</v>
      </c>
      <c r="I46" s="2">
        <v>13</v>
      </c>
      <c r="J46" s="30">
        <f t="shared" si="3"/>
        <v>0.8125</v>
      </c>
      <c r="K46" s="2">
        <v>9</v>
      </c>
      <c r="L46" s="30">
        <f t="shared" si="4"/>
        <v>0.5625</v>
      </c>
      <c r="M46" s="30">
        <f t="shared" si="5"/>
        <v>0.61852941176470588</v>
      </c>
    </row>
    <row r="47" spans="1:13" s="13" customFormat="1" ht="30" customHeight="1">
      <c r="A47" s="61">
        <v>42</v>
      </c>
      <c r="B47" s="64" t="s">
        <v>482</v>
      </c>
      <c r="C47" s="122">
        <v>11</v>
      </c>
      <c r="D47" s="30">
        <f t="shared" si="0"/>
        <v>0.6470588235294118</v>
      </c>
      <c r="E47" s="40">
        <v>3</v>
      </c>
      <c r="F47" s="30">
        <f t="shared" si="1"/>
        <v>0.6</v>
      </c>
      <c r="G47" s="2">
        <v>11</v>
      </c>
      <c r="H47" s="30">
        <f t="shared" si="2"/>
        <v>0.6470588235294118</v>
      </c>
      <c r="I47" s="2">
        <v>12</v>
      </c>
      <c r="J47" s="30">
        <f t="shared" si="3"/>
        <v>0.75</v>
      </c>
      <c r="K47" s="2">
        <v>11</v>
      </c>
      <c r="L47" s="30">
        <f t="shared" si="4"/>
        <v>0.6875</v>
      </c>
      <c r="M47" s="30">
        <f t="shared" si="5"/>
        <v>0.66632352941176465</v>
      </c>
    </row>
    <row r="48" spans="1:13" s="13" customFormat="1" ht="30" customHeight="1">
      <c r="A48" s="61">
        <v>43</v>
      </c>
      <c r="B48" s="64" t="s">
        <v>483</v>
      </c>
      <c r="C48" s="122">
        <v>9</v>
      </c>
      <c r="D48" s="30">
        <f t="shared" si="0"/>
        <v>0.52941176470588236</v>
      </c>
      <c r="E48" s="40">
        <v>2</v>
      </c>
      <c r="F48" s="30">
        <f t="shared" si="1"/>
        <v>0.4</v>
      </c>
      <c r="G48" s="2">
        <v>9</v>
      </c>
      <c r="H48" s="30">
        <f t="shared" si="2"/>
        <v>0.52941176470588236</v>
      </c>
      <c r="I48" s="2">
        <v>8</v>
      </c>
      <c r="J48" s="30">
        <f t="shared" si="3"/>
        <v>0.5</v>
      </c>
      <c r="K48" s="2">
        <v>9</v>
      </c>
      <c r="L48" s="30">
        <f t="shared" si="4"/>
        <v>0.5625</v>
      </c>
      <c r="M48" s="30">
        <f t="shared" si="5"/>
        <v>0.50426470588235295</v>
      </c>
    </row>
    <row r="49" spans="1:13" s="13" customFormat="1" ht="30" customHeight="1">
      <c r="A49" s="61">
        <v>44</v>
      </c>
      <c r="B49" s="64" t="s">
        <v>484</v>
      </c>
      <c r="C49" s="122">
        <v>12</v>
      </c>
      <c r="D49" s="30">
        <f t="shared" si="0"/>
        <v>0.70588235294117652</v>
      </c>
      <c r="E49" s="40">
        <v>5</v>
      </c>
      <c r="F49" s="30">
        <f t="shared" si="1"/>
        <v>1</v>
      </c>
      <c r="G49" s="2">
        <v>12</v>
      </c>
      <c r="H49" s="30">
        <f t="shared" si="2"/>
        <v>0.70588235294117652</v>
      </c>
      <c r="I49" s="2">
        <v>12</v>
      </c>
      <c r="J49" s="30">
        <f t="shared" si="3"/>
        <v>0.75</v>
      </c>
      <c r="K49" s="2">
        <v>11</v>
      </c>
      <c r="L49" s="30">
        <f t="shared" si="4"/>
        <v>0.6875</v>
      </c>
      <c r="M49" s="30">
        <f t="shared" si="5"/>
        <v>0.76985294117647063</v>
      </c>
    </row>
    <row r="50" spans="1:13" s="13" customFormat="1" ht="30" customHeight="1">
      <c r="A50" s="61">
        <v>45</v>
      </c>
      <c r="B50" s="64" t="s">
        <v>485</v>
      </c>
      <c r="C50" s="122">
        <v>4</v>
      </c>
      <c r="D50" s="30">
        <f t="shared" si="0"/>
        <v>0.23529411764705882</v>
      </c>
      <c r="E50" s="40">
        <v>1</v>
      </c>
      <c r="F50" s="30">
        <f t="shared" si="1"/>
        <v>0.2</v>
      </c>
      <c r="G50" s="2">
        <v>4</v>
      </c>
      <c r="H50" s="30">
        <f t="shared" si="2"/>
        <v>0.23529411764705882</v>
      </c>
      <c r="I50" s="2">
        <v>5</v>
      </c>
      <c r="J50" s="30">
        <f t="shared" si="3"/>
        <v>0.3125</v>
      </c>
      <c r="K50" s="2">
        <v>4</v>
      </c>
      <c r="L50" s="30">
        <f t="shared" si="4"/>
        <v>0.25</v>
      </c>
      <c r="M50" s="30">
        <f t="shared" si="5"/>
        <v>0.24661764705882355</v>
      </c>
    </row>
    <row r="51" spans="1:13" s="13" customFormat="1" ht="30" customHeight="1">
      <c r="A51" s="61">
        <v>46</v>
      </c>
      <c r="B51" s="64" t="s">
        <v>486</v>
      </c>
      <c r="C51" s="122">
        <v>10</v>
      </c>
      <c r="D51" s="30">
        <f t="shared" si="0"/>
        <v>0.58823529411764708</v>
      </c>
      <c r="E51" s="40">
        <v>2</v>
      </c>
      <c r="F51" s="30">
        <f t="shared" si="1"/>
        <v>0.4</v>
      </c>
      <c r="G51" s="2">
        <v>10</v>
      </c>
      <c r="H51" s="30">
        <f t="shared" si="2"/>
        <v>0.58823529411764708</v>
      </c>
      <c r="I51" s="2">
        <v>5</v>
      </c>
      <c r="J51" s="30">
        <f t="shared" si="3"/>
        <v>0.3125</v>
      </c>
      <c r="K51" s="2">
        <v>4</v>
      </c>
      <c r="L51" s="30">
        <f t="shared" si="4"/>
        <v>0.25</v>
      </c>
      <c r="M51" s="30">
        <f t="shared" si="5"/>
        <v>0.42779411764705888</v>
      </c>
    </row>
    <row r="52" spans="1:13" ht="30" customHeight="1">
      <c r="A52" s="61">
        <v>47</v>
      </c>
      <c r="B52" s="64" t="s">
        <v>487</v>
      </c>
      <c r="C52" s="123">
        <v>0</v>
      </c>
      <c r="D52" s="30">
        <f t="shared" si="0"/>
        <v>0</v>
      </c>
      <c r="E52" s="41">
        <v>1</v>
      </c>
      <c r="F52" s="30">
        <f t="shared" si="1"/>
        <v>0.2</v>
      </c>
      <c r="G52" s="3">
        <v>0</v>
      </c>
      <c r="H52" s="30">
        <f t="shared" si="2"/>
        <v>0</v>
      </c>
      <c r="I52" s="3">
        <v>2</v>
      </c>
      <c r="J52" s="30">
        <f t="shared" si="3"/>
        <v>0.125</v>
      </c>
      <c r="K52" s="3">
        <v>0</v>
      </c>
      <c r="L52" s="30">
        <f t="shared" si="4"/>
        <v>0</v>
      </c>
      <c r="M52" s="30">
        <f t="shared" si="5"/>
        <v>6.5000000000000002E-2</v>
      </c>
    </row>
    <row r="53" spans="1:13" ht="30" customHeight="1">
      <c r="A53" s="61">
        <v>48</v>
      </c>
      <c r="B53" s="64" t="s">
        <v>488</v>
      </c>
      <c r="C53" s="123">
        <v>9</v>
      </c>
      <c r="D53" s="30">
        <f t="shared" si="0"/>
        <v>0.52941176470588236</v>
      </c>
      <c r="E53" s="41">
        <v>5</v>
      </c>
      <c r="F53" s="30">
        <f t="shared" si="1"/>
        <v>1</v>
      </c>
      <c r="G53" s="3">
        <v>10</v>
      </c>
      <c r="H53" s="30">
        <f t="shared" si="2"/>
        <v>0.58823529411764708</v>
      </c>
      <c r="I53" s="3">
        <v>9</v>
      </c>
      <c r="J53" s="30">
        <f t="shared" si="3"/>
        <v>0.5625</v>
      </c>
      <c r="K53" s="3">
        <v>10</v>
      </c>
      <c r="L53" s="30">
        <f t="shared" si="4"/>
        <v>0.625</v>
      </c>
      <c r="M53" s="30">
        <f t="shared" si="5"/>
        <v>0.66102941176470587</v>
      </c>
    </row>
    <row r="54" spans="1:13" ht="30" customHeight="1">
      <c r="A54" s="61">
        <v>49</v>
      </c>
      <c r="B54" s="64" t="s">
        <v>489</v>
      </c>
      <c r="C54" s="123">
        <v>10</v>
      </c>
      <c r="D54" s="30">
        <f t="shared" si="0"/>
        <v>0.58823529411764708</v>
      </c>
      <c r="E54" s="41">
        <v>2</v>
      </c>
      <c r="F54" s="30">
        <f t="shared" si="1"/>
        <v>0.4</v>
      </c>
      <c r="G54" s="3">
        <v>10</v>
      </c>
      <c r="H54" s="30">
        <f t="shared" si="2"/>
        <v>0.58823529411764708</v>
      </c>
      <c r="I54" s="3">
        <v>6</v>
      </c>
      <c r="J54" s="30">
        <f t="shared" si="3"/>
        <v>0.375</v>
      </c>
      <c r="K54" s="3">
        <v>11</v>
      </c>
      <c r="L54" s="30">
        <f t="shared" si="4"/>
        <v>0.6875</v>
      </c>
      <c r="M54" s="30">
        <f t="shared" si="5"/>
        <v>0.52779411764705886</v>
      </c>
    </row>
    <row r="55" spans="1:13" ht="30" customHeight="1">
      <c r="A55" s="61">
        <v>50</v>
      </c>
      <c r="B55" s="64" t="s">
        <v>490</v>
      </c>
      <c r="C55" s="123">
        <v>9</v>
      </c>
      <c r="D55" s="30">
        <f t="shared" si="0"/>
        <v>0.52941176470588236</v>
      </c>
      <c r="E55" s="41">
        <v>2</v>
      </c>
      <c r="F55" s="30">
        <f t="shared" si="1"/>
        <v>0.4</v>
      </c>
      <c r="G55" s="3">
        <v>10</v>
      </c>
      <c r="H55" s="30">
        <f t="shared" si="2"/>
        <v>0.58823529411764708</v>
      </c>
      <c r="I55" s="3">
        <v>9</v>
      </c>
      <c r="J55" s="30">
        <f t="shared" si="3"/>
        <v>0.5625</v>
      </c>
      <c r="K55" s="3">
        <v>10</v>
      </c>
      <c r="L55" s="30">
        <f t="shared" si="4"/>
        <v>0.625</v>
      </c>
      <c r="M55" s="30">
        <f t="shared" si="5"/>
        <v>0.54102941176470587</v>
      </c>
    </row>
    <row r="56" spans="1:13" ht="30" customHeight="1">
      <c r="A56" s="98">
        <v>51</v>
      </c>
      <c r="B56" s="64" t="s">
        <v>491</v>
      </c>
      <c r="C56" s="123"/>
      <c r="D56" s="30">
        <f t="shared" si="0"/>
        <v>0</v>
      </c>
      <c r="E56" s="41">
        <v>0</v>
      </c>
      <c r="F56" s="30">
        <f t="shared" si="1"/>
        <v>0</v>
      </c>
      <c r="G56" s="3">
        <v>0</v>
      </c>
      <c r="H56" s="30">
        <f t="shared" si="2"/>
        <v>0</v>
      </c>
      <c r="I56" s="3">
        <v>2</v>
      </c>
      <c r="J56" s="30">
        <f t="shared" si="3"/>
        <v>0.125</v>
      </c>
      <c r="K56" s="3">
        <v>6</v>
      </c>
      <c r="L56" s="30">
        <f t="shared" si="4"/>
        <v>0.375</v>
      </c>
      <c r="M56" s="30">
        <f t="shared" si="5"/>
        <v>0.1</v>
      </c>
    </row>
    <row r="57" spans="1:13" ht="30" customHeight="1">
      <c r="A57" s="98">
        <v>52</v>
      </c>
      <c r="B57" s="64" t="s">
        <v>781</v>
      </c>
      <c r="C57" s="123"/>
      <c r="D57" s="30">
        <f t="shared" si="0"/>
        <v>0</v>
      </c>
      <c r="E57" s="41">
        <v>3</v>
      </c>
      <c r="F57" s="30">
        <f t="shared" si="1"/>
        <v>0.6</v>
      </c>
      <c r="G57" s="3">
        <v>7</v>
      </c>
      <c r="H57" s="30">
        <f t="shared" si="2"/>
        <v>0.41176470588235292</v>
      </c>
      <c r="I57" s="3">
        <v>5</v>
      </c>
      <c r="J57" s="30">
        <f t="shared" si="3"/>
        <v>0.3125</v>
      </c>
      <c r="K57" s="3">
        <v>10</v>
      </c>
      <c r="L57" s="30">
        <f t="shared" si="4"/>
        <v>0.625</v>
      </c>
      <c r="M57" s="30">
        <f t="shared" si="5"/>
        <v>0.38985294117647057</v>
      </c>
    </row>
    <row r="58" spans="1:13" ht="24.95" customHeight="1">
      <c r="E58" s="119"/>
    </row>
  </sheetData>
  <mergeCells count="6">
    <mergeCell ref="A1:L1"/>
    <mergeCell ref="C2:D2"/>
    <mergeCell ref="E2:F2"/>
    <mergeCell ref="G2:H2"/>
    <mergeCell ref="I2:J2"/>
    <mergeCell ref="K2:L2"/>
  </mergeCells>
  <pageMargins left="0.7" right="0.2" top="0.5" bottom="0.5" header="0.3" footer="0.3"/>
  <pageSetup paperSize="9" scale="80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3"/>
  <sheetViews>
    <sheetView workbookViewId="0">
      <selection activeCell="M6" sqref="M6:M53"/>
    </sheetView>
  </sheetViews>
  <sheetFormatPr defaultRowHeight="24.95" customHeight="1"/>
  <cols>
    <col min="1" max="1" width="6.42578125" style="19" bestFit="1" customWidth="1"/>
    <col min="2" max="2" width="25.42578125" style="18" customWidth="1"/>
    <col min="3" max="3" width="6.7109375" style="6" customWidth="1"/>
    <col min="4" max="4" width="7.85546875" style="8" customWidth="1"/>
    <col min="5" max="5" width="9.140625" style="6"/>
    <col min="6" max="6" width="9.140625" style="8"/>
    <col min="7" max="7" width="9.140625" style="6"/>
    <col min="8" max="8" width="9.140625" style="8"/>
    <col min="9" max="9" width="9.140625" style="6"/>
    <col min="10" max="10" width="9.140625" style="8"/>
    <col min="11" max="11" width="9.140625" style="6"/>
    <col min="12" max="13" width="9.140625" style="8"/>
    <col min="14" max="16384" width="9.140625" style="6"/>
  </cols>
  <sheetData>
    <row r="1" spans="1:13" s="13" customFormat="1" ht="18.75">
      <c r="A1" s="156" t="s">
        <v>440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58"/>
    </row>
    <row r="2" spans="1:13" s="79" customFormat="1" ht="18.75" customHeight="1">
      <c r="A2" s="77"/>
      <c r="B2" s="85" t="s">
        <v>202</v>
      </c>
      <c r="C2" s="159" t="s">
        <v>356</v>
      </c>
      <c r="D2" s="159"/>
      <c r="E2" s="159" t="s">
        <v>357</v>
      </c>
      <c r="F2" s="159"/>
      <c r="G2" s="168" t="s">
        <v>358</v>
      </c>
      <c r="H2" s="169"/>
      <c r="I2" s="159" t="s">
        <v>359</v>
      </c>
      <c r="J2" s="159"/>
      <c r="K2" s="168" t="s">
        <v>364</v>
      </c>
      <c r="L2" s="169"/>
      <c r="M2" s="78"/>
    </row>
    <row r="3" spans="1:13" s="13" customFormat="1" ht="21">
      <c r="A3" s="36"/>
      <c r="B3" s="82" t="s">
        <v>211</v>
      </c>
      <c r="C3" s="57" t="s">
        <v>224</v>
      </c>
      <c r="D3" s="42" t="s">
        <v>208</v>
      </c>
      <c r="E3" s="57" t="s">
        <v>224</v>
      </c>
      <c r="F3" s="42" t="s">
        <v>208</v>
      </c>
      <c r="G3" s="57" t="s">
        <v>224</v>
      </c>
      <c r="H3" s="42" t="s">
        <v>208</v>
      </c>
      <c r="I3" s="57" t="s">
        <v>224</v>
      </c>
      <c r="J3" s="42" t="s">
        <v>208</v>
      </c>
      <c r="K3" s="57" t="s">
        <v>224</v>
      </c>
      <c r="L3" s="43" t="s">
        <v>208</v>
      </c>
      <c r="M3" s="58"/>
    </row>
    <row r="4" spans="1:13" s="13" customFormat="1" ht="15">
      <c r="A4" s="59"/>
      <c r="B4" s="64" t="s">
        <v>209</v>
      </c>
      <c r="C4" s="124">
        <v>16</v>
      </c>
      <c r="D4" s="135"/>
      <c r="E4" s="31">
        <v>4</v>
      </c>
      <c r="F4" s="135"/>
      <c r="G4" s="31">
        <v>18</v>
      </c>
      <c r="H4" s="135"/>
      <c r="I4" s="116">
        <v>16</v>
      </c>
      <c r="J4" s="132"/>
      <c r="K4" s="31">
        <v>16</v>
      </c>
      <c r="L4" s="30"/>
      <c r="M4" s="30" t="s">
        <v>210</v>
      </c>
    </row>
    <row r="5" spans="1:13" s="60" customFormat="1" ht="19.5" customHeight="1">
      <c r="A5" s="16" t="s">
        <v>225</v>
      </c>
      <c r="B5" s="14" t="s">
        <v>188</v>
      </c>
      <c r="C5" s="126"/>
      <c r="D5" s="136"/>
      <c r="E5" s="105"/>
      <c r="F5" s="136"/>
      <c r="G5" s="105"/>
      <c r="H5" s="136"/>
      <c r="I5" s="118"/>
      <c r="J5" s="136"/>
      <c r="K5" s="105"/>
      <c r="L5" s="136"/>
      <c r="M5" s="136"/>
    </row>
    <row r="6" spans="1:13" s="13" customFormat="1" ht="30" customHeight="1">
      <c r="A6" s="2">
        <v>1</v>
      </c>
      <c r="B6" s="64" t="s">
        <v>492</v>
      </c>
      <c r="C6" s="122">
        <v>4</v>
      </c>
      <c r="D6" s="30">
        <f>C6/16</f>
        <v>0.25</v>
      </c>
      <c r="E6" s="2">
        <v>0</v>
      </c>
      <c r="F6" s="30">
        <f>E6/4</f>
        <v>0</v>
      </c>
      <c r="G6" s="2">
        <v>10</v>
      </c>
      <c r="H6" s="30">
        <f>G6/18</f>
        <v>0.55555555555555558</v>
      </c>
      <c r="I6" s="40">
        <v>8</v>
      </c>
      <c r="J6" s="30">
        <f>I6/16</f>
        <v>0.5</v>
      </c>
      <c r="K6" s="2">
        <v>9</v>
      </c>
      <c r="L6" s="30">
        <f>K6/16</f>
        <v>0.5625</v>
      </c>
      <c r="M6" s="30">
        <f>SUM(D6+F6+H6+J6+L6)/5</f>
        <v>0.37361111111111112</v>
      </c>
    </row>
    <row r="7" spans="1:13" s="13" customFormat="1" ht="30" customHeight="1">
      <c r="A7" s="2">
        <v>2</v>
      </c>
      <c r="B7" s="64" t="s">
        <v>493</v>
      </c>
      <c r="C7" s="122">
        <v>6</v>
      </c>
      <c r="D7" s="30">
        <f t="shared" ref="D7:D53" si="0">C7/16</f>
        <v>0.375</v>
      </c>
      <c r="E7" s="2">
        <v>3</v>
      </c>
      <c r="F7" s="30">
        <f t="shared" ref="F7:F53" si="1">E7/4</f>
        <v>0.75</v>
      </c>
      <c r="G7" s="2">
        <v>10</v>
      </c>
      <c r="H7" s="30">
        <f t="shared" ref="H7:H53" si="2">G7/18</f>
        <v>0.55555555555555558</v>
      </c>
      <c r="I7" s="40">
        <v>7</v>
      </c>
      <c r="J7" s="30">
        <f t="shared" ref="J7:J53" si="3">I7/16</f>
        <v>0.4375</v>
      </c>
      <c r="K7" s="2">
        <v>9</v>
      </c>
      <c r="L7" s="30">
        <f t="shared" ref="L7:L53" si="4">K7/16</f>
        <v>0.5625</v>
      </c>
      <c r="M7" s="30">
        <f t="shared" ref="M7:M53" si="5">SUM(D7+F7+H7+J7+L7)/5</f>
        <v>0.53611111111111109</v>
      </c>
    </row>
    <row r="8" spans="1:13" s="13" customFormat="1" ht="30" customHeight="1">
      <c r="A8" s="2">
        <v>3</v>
      </c>
      <c r="B8" s="64" t="s">
        <v>494</v>
      </c>
      <c r="C8" s="122">
        <v>1</v>
      </c>
      <c r="D8" s="30">
        <f t="shared" si="0"/>
        <v>6.25E-2</v>
      </c>
      <c r="E8" s="2">
        <v>0</v>
      </c>
      <c r="F8" s="30">
        <f t="shared" si="1"/>
        <v>0</v>
      </c>
      <c r="G8" s="2">
        <v>6</v>
      </c>
      <c r="H8" s="30">
        <f t="shared" si="2"/>
        <v>0.33333333333333331</v>
      </c>
      <c r="I8" s="40">
        <v>5</v>
      </c>
      <c r="J8" s="30">
        <f t="shared" si="3"/>
        <v>0.3125</v>
      </c>
      <c r="K8" s="2">
        <v>5</v>
      </c>
      <c r="L8" s="30">
        <f t="shared" si="4"/>
        <v>0.3125</v>
      </c>
      <c r="M8" s="30">
        <f t="shared" si="5"/>
        <v>0.20416666666666666</v>
      </c>
    </row>
    <row r="9" spans="1:13" s="13" customFormat="1" ht="30" customHeight="1">
      <c r="A9" s="2">
        <v>4</v>
      </c>
      <c r="B9" s="64" t="s">
        <v>495</v>
      </c>
      <c r="C9" s="122">
        <v>1</v>
      </c>
      <c r="D9" s="30">
        <f t="shared" si="0"/>
        <v>6.25E-2</v>
      </c>
      <c r="E9" s="2">
        <v>0</v>
      </c>
      <c r="F9" s="30">
        <f t="shared" si="1"/>
        <v>0</v>
      </c>
      <c r="G9" s="2">
        <v>6</v>
      </c>
      <c r="H9" s="30">
        <f t="shared" si="2"/>
        <v>0.33333333333333331</v>
      </c>
      <c r="I9" s="40">
        <v>5</v>
      </c>
      <c r="J9" s="30">
        <f t="shared" si="3"/>
        <v>0.3125</v>
      </c>
      <c r="K9" s="2">
        <v>5</v>
      </c>
      <c r="L9" s="30">
        <f t="shared" si="4"/>
        <v>0.3125</v>
      </c>
      <c r="M9" s="30">
        <f t="shared" si="5"/>
        <v>0.20416666666666666</v>
      </c>
    </row>
    <row r="10" spans="1:13" s="13" customFormat="1" ht="30" customHeight="1">
      <c r="A10" s="2">
        <v>5</v>
      </c>
      <c r="B10" s="64" t="s">
        <v>496</v>
      </c>
      <c r="C10" s="122">
        <v>4</v>
      </c>
      <c r="D10" s="30">
        <f t="shared" si="0"/>
        <v>0.25</v>
      </c>
      <c r="E10" s="2">
        <v>0</v>
      </c>
      <c r="F10" s="30">
        <f t="shared" si="1"/>
        <v>0</v>
      </c>
      <c r="G10" s="2">
        <v>9</v>
      </c>
      <c r="H10" s="30">
        <f t="shared" si="2"/>
        <v>0.5</v>
      </c>
      <c r="I10" s="40">
        <v>7</v>
      </c>
      <c r="J10" s="30">
        <f t="shared" si="3"/>
        <v>0.4375</v>
      </c>
      <c r="K10" s="2">
        <v>8</v>
      </c>
      <c r="L10" s="30">
        <f t="shared" si="4"/>
        <v>0.5</v>
      </c>
      <c r="M10" s="30">
        <f t="shared" si="5"/>
        <v>0.33750000000000002</v>
      </c>
    </row>
    <row r="11" spans="1:13" s="13" customFormat="1" ht="30" customHeight="1">
      <c r="A11" s="2">
        <v>6</v>
      </c>
      <c r="B11" s="64" t="s">
        <v>497</v>
      </c>
      <c r="C11" s="122">
        <v>7</v>
      </c>
      <c r="D11" s="30">
        <f t="shared" si="0"/>
        <v>0.4375</v>
      </c>
      <c r="E11" s="2">
        <v>3</v>
      </c>
      <c r="F11" s="30">
        <f t="shared" si="1"/>
        <v>0.75</v>
      </c>
      <c r="G11" s="2">
        <v>13</v>
      </c>
      <c r="H11" s="30">
        <f t="shared" si="2"/>
        <v>0.72222222222222221</v>
      </c>
      <c r="I11" s="40">
        <v>6</v>
      </c>
      <c r="J11" s="30">
        <f t="shared" si="3"/>
        <v>0.375</v>
      </c>
      <c r="K11" s="2">
        <v>12</v>
      </c>
      <c r="L11" s="30">
        <f t="shared" si="4"/>
        <v>0.75</v>
      </c>
      <c r="M11" s="30">
        <f t="shared" si="5"/>
        <v>0.60694444444444451</v>
      </c>
    </row>
    <row r="12" spans="1:13" s="13" customFormat="1" ht="30" customHeight="1">
      <c r="A12" s="2">
        <v>7</v>
      </c>
      <c r="B12" s="64" t="s">
        <v>498</v>
      </c>
      <c r="C12" s="122">
        <v>6</v>
      </c>
      <c r="D12" s="30">
        <f t="shared" si="0"/>
        <v>0.375</v>
      </c>
      <c r="E12" s="2">
        <v>2</v>
      </c>
      <c r="F12" s="30">
        <f t="shared" si="1"/>
        <v>0.5</v>
      </c>
      <c r="G12" s="2">
        <v>10</v>
      </c>
      <c r="H12" s="30">
        <f t="shared" si="2"/>
        <v>0.55555555555555558</v>
      </c>
      <c r="I12" s="40">
        <v>6</v>
      </c>
      <c r="J12" s="30">
        <f t="shared" si="3"/>
        <v>0.375</v>
      </c>
      <c r="K12" s="2">
        <v>9</v>
      </c>
      <c r="L12" s="30">
        <f t="shared" si="4"/>
        <v>0.5625</v>
      </c>
      <c r="M12" s="30">
        <f t="shared" si="5"/>
        <v>0.47361111111111109</v>
      </c>
    </row>
    <row r="13" spans="1:13" s="13" customFormat="1" ht="30" customHeight="1">
      <c r="A13" s="2">
        <v>8</v>
      </c>
      <c r="B13" s="64" t="s">
        <v>499</v>
      </c>
      <c r="C13" s="122">
        <v>8</v>
      </c>
      <c r="D13" s="30">
        <f t="shared" si="0"/>
        <v>0.5</v>
      </c>
      <c r="E13" s="2">
        <v>3</v>
      </c>
      <c r="F13" s="30">
        <f t="shared" si="1"/>
        <v>0.75</v>
      </c>
      <c r="G13" s="2">
        <v>11</v>
      </c>
      <c r="H13" s="30">
        <f t="shared" si="2"/>
        <v>0.61111111111111116</v>
      </c>
      <c r="I13" s="40">
        <v>9</v>
      </c>
      <c r="J13" s="30">
        <f t="shared" si="3"/>
        <v>0.5625</v>
      </c>
      <c r="K13" s="2">
        <v>10</v>
      </c>
      <c r="L13" s="30">
        <f t="shared" si="4"/>
        <v>0.625</v>
      </c>
      <c r="M13" s="30">
        <f t="shared" si="5"/>
        <v>0.60972222222222228</v>
      </c>
    </row>
    <row r="14" spans="1:13" s="13" customFormat="1" ht="30" customHeight="1">
      <c r="A14" s="2">
        <v>9</v>
      </c>
      <c r="B14" s="64" t="s">
        <v>500</v>
      </c>
      <c r="C14" s="122">
        <v>9</v>
      </c>
      <c r="D14" s="30">
        <f t="shared" si="0"/>
        <v>0.5625</v>
      </c>
      <c r="E14" s="2">
        <v>2</v>
      </c>
      <c r="F14" s="30">
        <f t="shared" si="1"/>
        <v>0.5</v>
      </c>
      <c r="G14" s="2">
        <v>13</v>
      </c>
      <c r="H14" s="30">
        <f t="shared" si="2"/>
        <v>0.72222222222222221</v>
      </c>
      <c r="I14" s="40">
        <v>11</v>
      </c>
      <c r="J14" s="30">
        <f t="shared" si="3"/>
        <v>0.6875</v>
      </c>
      <c r="K14" s="2">
        <v>13</v>
      </c>
      <c r="L14" s="30">
        <f t="shared" si="4"/>
        <v>0.8125</v>
      </c>
      <c r="M14" s="30">
        <f t="shared" si="5"/>
        <v>0.65694444444444444</v>
      </c>
    </row>
    <row r="15" spans="1:13" s="13" customFormat="1" ht="30" customHeight="1">
      <c r="A15" s="2">
        <v>10</v>
      </c>
      <c r="B15" s="64" t="s">
        <v>501</v>
      </c>
      <c r="C15" s="122">
        <v>0</v>
      </c>
      <c r="D15" s="30">
        <f t="shared" si="0"/>
        <v>0</v>
      </c>
      <c r="E15" s="2">
        <v>0</v>
      </c>
      <c r="F15" s="30">
        <f t="shared" si="1"/>
        <v>0</v>
      </c>
      <c r="G15" s="2">
        <v>0</v>
      </c>
      <c r="H15" s="30">
        <f t="shared" si="2"/>
        <v>0</v>
      </c>
      <c r="I15" s="40">
        <v>0</v>
      </c>
      <c r="J15" s="30">
        <f t="shared" si="3"/>
        <v>0</v>
      </c>
      <c r="K15" s="2">
        <v>0</v>
      </c>
      <c r="L15" s="30">
        <f t="shared" si="4"/>
        <v>0</v>
      </c>
      <c r="M15" s="30">
        <f t="shared" si="5"/>
        <v>0</v>
      </c>
    </row>
    <row r="16" spans="1:13" s="13" customFormat="1" ht="30" customHeight="1">
      <c r="A16" s="2">
        <v>11</v>
      </c>
      <c r="B16" s="64" t="s">
        <v>502</v>
      </c>
      <c r="C16" s="122">
        <v>2</v>
      </c>
      <c r="D16" s="30">
        <f t="shared" si="0"/>
        <v>0.125</v>
      </c>
      <c r="E16" s="2">
        <v>0</v>
      </c>
      <c r="F16" s="30">
        <f t="shared" si="1"/>
        <v>0</v>
      </c>
      <c r="G16" s="2">
        <v>10</v>
      </c>
      <c r="H16" s="30">
        <f t="shared" si="2"/>
        <v>0.55555555555555558</v>
      </c>
      <c r="I16" s="40">
        <v>6</v>
      </c>
      <c r="J16" s="30">
        <f t="shared" si="3"/>
        <v>0.375</v>
      </c>
      <c r="K16" s="2">
        <v>9</v>
      </c>
      <c r="L16" s="30">
        <f t="shared" si="4"/>
        <v>0.5625</v>
      </c>
      <c r="M16" s="30">
        <f t="shared" si="5"/>
        <v>0.32361111111111113</v>
      </c>
    </row>
    <row r="17" spans="1:13" s="13" customFormat="1" ht="30" customHeight="1">
      <c r="A17" s="2">
        <v>12</v>
      </c>
      <c r="B17" s="64" t="s">
        <v>503</v>
      </c>
      <c r="C17" s="122">
        <v>6</v>
      </c>
      <c r="D17" s="30">
        <f t="shared" si="0"/>
        <v>0.375</v>
      </c>
      <c r="E17" s="2">
        <v>2</v>
      </c>
      <c r="F17" s="30">
        <f t="shared" si="1"/>
        <v>0.5</v>
      </c>
      <c r="G17" s="2">
        <v>9</v>
      </c>
      <c r="H17" s="30">
        <f t="shared" si="2"/>
        <v>0.5</v>
      </c>
      <c r="I17" s="40">
        <v>7</v>
      </c>
      <c r="J17" s="30">
        <f t="shared" si="3"/>
        <v>0.4375</v>
      </c>
      <c r="K17" s="2">
        <v>8</v>
      </c>
      <c r="L17" s="30">
        <f t="shared" si="4"/>
        <v>0.5</v>
      </c>
      <c r="M17" s="30">
        <f t="shared" si="5"/>
        <v>0.46250000000000002</v>
      </c>
    </row>
    <row r="18" spans="1:13" s="13" customFormat="1" ht="30" customHeight="1">
      <c r="A18" s="2">
        <v>13</v>
      </c>
      <c r="B18" s="64" t="s">
        <v>504</v>
      </c>
      <c r="C18" s="122">
        <v>6</v>
      </c>
      <c r="D18" s="30">
        <f t="shared" si="0"/>
        <v>0.375</v>
      </c>
      <c r="E18" s="2">
        <v>3</v>
      </c>
      <c r="F18" s="30">
        <f t="shared" si="1"/>
        <v>0.75</v>
      </c>
      <c r="G18" s="2">
        <v>9</v>
      </c>
      <c r="H18" s="30">
        <f t="shared" si="2"/>
        <v>0.5</v>
      </c>
      <c r="I18" s="40">
        <v>7</v>
      </c>
      <c r="J18" s="30">
        <f t="shared" si="3"/>
        <v>0.4375</v>
      </c>
      <c r="K18" s="2">
        <v>8</v>
      </c>
      <c r="L18" s="30">
        <f t="shared" si="4"/>
        <v>0.5</v>
      </c>
      <c r="M18" s="30">
        <f t="shared" si="5"/>
        <v>0.51249999999999996</v>
      </c>
    </row>
    <row r="19" spans="1:13" s="13" customFormat="1" ht="30" customHeight="1">
      <c r="A19" s="2">
        <v>14</v>
      </c>
      <c r="B19" s="64" t="s">
        <v>505</v>
      </c>
      <c r="C19" s="122">
        <v>3</v>
      </c>
      <c r="D19" s="30">
        <f t="shared" si="0"/>
        <v>0.1875</v>
      </c>
      <c r="E19" s="2">
        <v>0</v>
      </c>
      <c r="F19" s="30">
        <f t="shared" si="1"/>
        <v>0</v>
      </c>
      <c r="G19" s="2">
        <v>9</v>
      </c>
      <c r="H19" s="30">
        <f t="shared" si="2"/>
        <v>0.5</v>
      </c>
      <c r="I19" s="40">
        <v>6</v>
      </c>
      <c r="J19" s="30">
        <f t="shared" si="3"/>
        <v>0.375</v>
      </c>
      <c r="K19" s="2">
        <v>8</v>
      </c>
      <c r="L19" s="30">
        <f t="shared" si="4"/>
        <v>0.5</v>
      </c>
      <c r="M19" s="30">
        <f t="shared" si="5"/>
        <v>0.3125</v>
      </c>
    </row>
    <row r="20" spans="1:13" s="13" customFormat="1" ht="30" customHeight="1">
      <c r="A20" s="2">
        <v>15</v>
      </c>
      <c r="B20" s="64" t="s">
        <v>506</v>
      </c>
      <c r="C20" s="122">
        <v>9</v>
      </c>
      <c r="D20" s="30">
        <f t="shared" si="0"/>
        <v>0.5625</v>
      </c>
      <c r="E20" s="2">
        <v>4</v>
      </c>
      <c r="F20" s="30">
        <f t="shared" si="1"/>
        <v>1</v>
      </c>
      <c r="G20" s="2">
        <v>13</v>
      </c>
      <c r="H20" s="30">
        <f t="shared" si="2"/>
        <v>0.72222222222222221</v>
      </c>
      <c r="I20" s="40">
        <v>7</v>
      </c>
      <c r="J20" s="30">
        <f t="shared" si="3"/>
        <v>0.4375</v>
      </c>
      <c r="K20" s="2">
        <v>12</v>
      </c>
      <c r="L20" s="30">
        <f t="shared" si="4"/>
        <v>0.75</v>
      </c>
      <c r="M20" s="30">
        <f t="shared" si="5"/>
        <v>0.69444444444444442</v>
      </c>
    </row>
    <row r="21" spans="1:13" s="13" customFormat="1" ht="30" customHeight="1">
      <c r="A21" s="2">
        <v>16</v>
      </c>
      <c r="B21" s="64" t="s">
        <v>507</v>
      </c>
      <c r="C21" s="122">
        <v>2</v>
      </c>
      <c r="D21" s="30">
        <f t="shared" si="0"/>
        <v>0.125</v>
      </c>
      <c r="E21" s="2">
        <v>0</v>
      </c>
      <c r="F21" s="30">
        <f t="shared" si="1"/>
        <v>0</v>
      </c>
      <c r="G21" s="2">
        <v>10</v>
      </c>
      <c r="H21" s="30">
        <f t="shared" si="2"/>
        <v>0.55555555555555558</v>
      </c>
      <c r="I21" s="40">
        <v>6</v>
      </c>
      <c r="J21" s="30">
        <f t="shared" si="3"/>
        <v>0.375</v>
      </c>
      <c r="K21" s="2">
        <v>9</v>
      </c>
      <c r="L21" s="30">
        <f t="shared" si="4"/>
        <v>0.5625</v>
      </c>
      <c r="M21" s="30">
        <f t="shared" si="5"/>
        <v>0.32361111111111113</v>
      </c>
    </row>
    <row r="22" spans="1:13" s="13" customFormat="1" ht="30" customHeight="1">
      <c r="A22" s="2">
        <v>17</v>
      </c>
      <c r="B22" s="64" t="s">
        <v>508</v>
      </c>
      <c r="C22" s="122">
        <v>2</v>
      </c>
      <c r="D22" s="30">
        <f t="shared" si="0"/>
        <v>0.125</v>
      </c>
      <c r="E22" s="2">
        <v>0</v>
      </c>
      <c r="F22" s="30">
        <f t="shared" si="1"/>
        <v>0</v>
      </c>
      <c r="G22" s="2">
        <v>8</v>
      </c>
      <c r="H22" s="30">
        <f t="shared" si="2"/>
        <v>0.44444444444444442</v>
      </c>
      <c r="I22" s="40">
        <v>5</v>
      </c>
      <c r="J22" s="30">
        <f t="shared" si="3"/>
        <v>0.3125</v>
      </c>
      <c r="K22" s="2">
        <v>7</v>
      </c>
      <c r="L22" s="30">
        <f t="shared" si="4"/>
        <v>0.4375</v>
      </c>
      <c r="M22" s="30">
        <f t="shared" si="5"/>
        <v>0.2638888888888889</v>
      </c>
    </row>
    <row r="23" spans="1:13" s="13" customFormat="1" ht="30" customHeight="1">
      <c r="A23" s="2">
        <v>18</v>
      </c>
      <c r="B23" s="84" t="s">
        <v>509</v>
      </c>
      <c r="C23" s="122"/>
      <c r="D23" s="30">
        <f t="shared" si="0"/>
        <v>0</v>
      </c>
      <c r="E23" s="2">
        <v>0</v>
      </c>
      <c r="F23" s="30">
        <f t="shared" si="1"/>
        <v>0</v>
      </c>
      <c r="G23" s="2">
        <v>0</v>
      </c>
      <c r="H23" s="30">
        <f t="shared" si="2"/>
        <v>0</v>
      </c>
      <c r="I23" s="40">
        <v>0</v>
      </c>
      <c r="J23" s="30">
        <f t="shared" si="3"/>
        <v>0</v>
      </c>
      <c r="K23" s="2">
        <v>0</v>
      </c>
      <c r="L23" s="30">
        <f t="shared" si="4"/>
        <v>0</v>
      </c>
      <c r="M23" s="30">
        <f t="shared" si="5"/>
        <v>0</v>
      </c>
    </row>
    <row r="24" spans="1:13" s="13" customFormat="1" ht="30" customHeight="1">
      <c r="A24" s="2">
        <v>19</v>
      </c>
      <c r="B24" s="64" t="s">
        <v>510</v>
      </c>
      <c r="C24" s="122">
        <v>0</v>
      </c>
      <c r="D24" s="30">
        <f t="shared" si="0"/>
        <v>0</v>
      </c>
      <c r="E24" s="2">
        <v>0</v>
      </c>
      <c r="F24" s="30">
        <f t="shared" si="1"/>
        <v>0</v>
      </c>
      <c r="G24" s="2">
        <v>2</v>
      </c>
      <c r="H24" s="30">
        <f t="shared" si="2"/>
        <v>0.1111111111111111</v>
      </c>
      <c r="I24" s="40">
        <v>2</v>
      </c>
      <c r="J24" s="30">
        <f t="shared" si="3"/>
        <v>0.125</v>
      </c>
      <c r="K24" s="2">
        <v>1</v>
      </c>
      <c r="L24" s="30">
        <f t="shared" si="4"/>
        <v>6.25E-2</v>
      </c>
      <c r="M24" s="30">
        <f t="shared" si="5"/>
        <v>5.9722222222222218E-2</v>
      </c>
    </row>
    <row r="25" spans="1:13" s="62" customFormat="1" ht="30" customHeight="1">
      <c r="A25" s="2">
        <v>20</v>
      </c>
      <c r="B25" s="64" t="s">
        <v>511</v>
      </c>
      <c r="C25" s="125">
        <v>6</v>
      </c>
      <c r="D25" s="30">
        <f t="shared" si="0"/>
        <v>0.375</v>
      </c>
      <c r="E25" s="61">
        <v>3</v>
      </c>
      <c r="F25" s="30">
        <f t="shared" si="1"/>
        <v>0.75</v>
      </c>
      <c r="G25" s="61">
        <v>10</v>
      </c>
      <c r="H25" s="30">
        <f t="shared" si="2"/>
        <v>0.55555555555555558</v>
      </c>
      <c r="I25" s="117">
        <v>7</v>
      </c>
      <c r="J25" s="30">
        <f t="shared" si="3"/>
        <v>0.4375</v>
      </c>
      <c r="K25" s="61">
        <v>9</v>
      </c>
      <c r="L25" s="30">
        <f t="shared" si="4"/>
        <v>0.5625</v>
      </c>
      <c r="M25" s="30">
        <f t="shared" si="5"/>
        <v>0.53611111111111109</v>
      </c>
    </row>
    <row r="26" spans="1:13" s="62" customFormat="1" ht="30" customHeight="1">
      <c r="A26" s="2">
        <v>21</v>
      </c>
      <c r="B26" s="64" t="s">
        <v>512</v>
      </c>
      <c r="C26" s="125">
        <v>6</v>
      </c>
      <c r="D26" s="30">
        <f t="shared" si="0"/>
        <v>0.375</v>
      </c>
      <c r="E26" s="61">
        <v>3</v>
      </c>
      <c r="F26" s="30">
        <f t="shared" si="1"/>
        <v>0.75</v>
      </c>
      <c r="G26" s="61">
        <v>10</v>
      </c>
      <c r="H26" s="30">
        <f t="shared" si="2"/>
        <v>0.55555555555555558</v>
      </c>
      <c r="I26" s="117">
        <v>8</v>
      </c>
      <c r="J26" s="30">
        <f t="shared" si="3"/>
        <v>0.5</v>
      </c>
      <c r="K26" s="61">
        <v>9</v>
      </c>
      <c r="L26" s="30">
        <f t="shared" si="4"/>
        <v>0.5625</v>
      </c>
      <c r="M26" s="30">
        <f t="shared" si="5"/>
        <v>0.54861111111111105</v>
      </c>
    </row>
    <row r="27" spans="1:13" s="13" customFormat="1" ht="30" customHeight="1">
      <c r="A27" s="2">
        <v>22</v>
      </c>
      <c r="B27" s="64" t="s">
        <v>513</v>
      </c>
      <c r="C27" s="122">
        <v>6</v>
      </c>
      <c r="D27" s="30">
        <f t="shared" si="0"/>
        <v>0.375</v>
      </c>
      <c r="E27" s="2">
        <v>3</v>
      </c>
      <c r="F27" s="30">
        <f t="shared" si="1"/>
        <v>0.75</v>
      </c>
      <c r="G27" s="2">
        <v>10</v>
      </c>
      <c r="H27" s="30">
        <f t="shared" si="2"/>
        <v>0.55555555555555558</v>
      </c>
      <c r="I27" s="40">
        <v>8</v>
      </c>
      <c r="J27" s="30">
        <f t="shared" si="3"/>
        <v>0.5</v>
      </c>
      <c r="K27" s="2">
        <v>9</v>
      </c>
      <c r="L27" s="30">
        <f t="shared" si="4"/>
        <v>0.5625</v>
      </c>
      <c r="M27" s="30">
        <f t="shared" si="5"/>
        <v>0.54861111111111105</v>
      </c>
    </row>
    <row r="28" spans="1:13" s="13" customFormat="1" ht="30" customHeight="1">
      <c r="A28" s="2">
        <v>23</v>
      </c>
      <c r="B28" s="64" t="s">
        <v>514</v>
      </c>
      <c r="C28" s="122">
        <v>6</v>
      </c>
      <c r="D28" s="30">
        <f t="shared" si="0"/>
        <v>0.375</v>
      </c>
      <c r="E28" s="2">
        <v>3</v>
      </c>
      <c r="F28" s="30">
        <f t="shared" si="1"/>
        <v>0.75</v>
      </c>
      <c r="G28" s="2">
        <v>10</v>
      </c>
      <c r="H28" s="30">
        <f t="shared" si="2"/>
        <v>0.55555555555555558</v>
      </c>
      <c r="I28" s="40">
        <v>8</v>
      </c>
      <c r="J28" s="30">
        <f t="shared" si="3"/>
        <v>0.5</v>
      </c>
      <c r="K28" s="2">
        <v>9</v>
      </c>
      <c r="L28" s="30">
        <f t="shared" si="4"/>
        <v>0.5625</v>
      </c>
      <c r="M28" s="30">
        <f t="shared" si="5"/>
        <v>0.54861111111111105</v>
      </c>
    </row>
    <row r="29" spans="1:13" s="13" customFormat="1" ht="30" customHeight="1">
      <c r="A29" s="2">
        <v>24</v>
      </c>
      <c r="B29" s="64" t="s">
        <v>515</v>
      </c>
      <c r="C29" s="122">
        <v>1</v>
      </c>
      <c r="D29" s="30">
        <f t="shared" si="0"/>
        <v>6.25E-2</v>
      </c>
      <c r="E29" s="2">
        <v>1</v>
      </c>
      <c r="F29" s="30">
        <f t="shared" si="1"/>
        <v>0.25</v>
      </c>
      <c r="G29" s="2">
        <v>5</v>
      </c>
      <c r="H29" s="30">
        <f t="shared" si="2"/>
        <v>0.27777777777777779</v>
      </c>
      <c r="I29" s="40">
        <v>2</v>
      </c>
      <c r="J29" s="30">
        <f t="shared" si="3"/>
        <v>0.125</v>
      </c>
      <c r="K29" s="2">
        <v>5</v>
      </c>
      <c r="L29" s="30">
        <f t="shared" si="4"/>
        <v>0.3125</v>
      </c>
      <c r="M29" s="30">
        <f t="shared" si="5"/>
        <v>0.20555555555555555</v>
      </c>
    </row>
    <row r="30" spans="1:13" s="13" customFormat="1" ht="30" customHeight="1">
      <c r="A30" s="2">
        <v>25</v>
      </c>
      <c r="B30" s="64" t="s">
        <v>516</v>
      </c>
      <c r="C30" s="122">
        <v>1</v>
      </c>
      <c r="D30" s="30">
        <f t="shared" si="0"/>
        <v>6.25E-2</v>
      </c>
      <c r="E30" s="2">
        <v>1</v>
      </c>
      <c r="F30" s="30">
        <f t="shared" si="1"/>
        <v>0.25</v>
      </c>
      <c r="G30" s="2">
        <v>4</v>
      </c>
      <c r="H30" s="30">
        <f t="shared" si="2"/>
        <v>0.22222222222222221</v>
      </c>
      <c r="I30" s="40">
        <v>3</v>
      </c>
      <c r="J30" s="30">
        <f t="shared" si="3"/>
        <v>0.1875</v>
      </c>
      <c r="K30" s="2">
        <v>4</v>
      </c>
      <c r="L30" s="30">
        <f t="shared" si="4"/>
        <v>0.25</v>
      </c>
      <c r="M30" s="30">
        <f t="shared" si="5"/>
        <v>0.19444444444444445</v>
      </c>
    </row>
    <row r="31" spans="1:13" s="13" customFormat="1" ht="30" customHeight="1">
      <c r="A31" s="2">
        <v>26</v>
      </c>
      <c r="B31" s="64" t="s">
        <v>517</v>
      </c>
      <c r="C31" s="122">
        <v>3</v>
      </c>
      <c r="D31" s="30">
        <f t="shared" si="0"/>
        <v>0.1875</v>
      </c>
      <c r="E31" s="2">
        <v>4</v>
      </c>
      <c r="F31" s="30">
        <f t="shared" si="1"/>
        <v>1</v>
      </c>
      <c r="G31" s="2">
        <v>4</v>
      </c>
      <c r="H31" s="30">
        <f t="shared" si="2"/>
        <v>0.22222222222222221</v>
      </c>
      <c r="I31" s="40">
        <v>5</v>
      </c>
      <c r="J31" s="30">
        <f t="shared" si="3"/>
        <v>0.3125</v>
      </c>
      <c r="K31" s="2">
        <v>4</v>
      </c>
      <c r="L31" s="30">
        <f t="shared" si="4"/>
        <v>0.25</v>
      </c>
      <c r="M31" s="30">
        <f t="shared" si="5"/>
        <v>0.39444444444444449</v>
      </c>
    </row>
    <row r="32" spans="1:13" s="13" customFormat="1" ht="30" customHeight="1">
      <c r="A32" s="2">
        <v>27</v>
      </c>
      <c r="B32" s="64" t="s">
        <v>518</v>
      </c>
      <c r="C32" s="122">
        <v>0</v>
      </c>
      <c r="D32" s="30">
        <f t="shared" si="0"/>
        <v>0</v>
      </c>
      <c r="E32" s="2">
        <v>0</v>
      </c>
      <c r="F32" s="30">
        <f t="shared" si="1"/>
        <v>0</v>
      </c>
      <c r="G32" s="2">
        <v>0</v>
      </c>
      <c r="H32" s="30">
        <f t="shared" si="2"/>
        <v>0</v>
      </c>
      <c r="I32" s="40">
        <v>6</v>
      </c>
      <c r="J32" s="30">
        <f t="shared" si="3"/>
        <v>0.375</v>
      </c>
      <c r="K32" s="2">
        <v>0</v>
      </c>
      <c r="L32" s="30">
        <f t="shared" si="4"/>
        <v>0</v>
      </c>
      <c r="M32" s="30">
        <f t="shared" si="5"/>
        <v>7.4999999999999997E-2</v>
      </c>
    </row>
    <row r="33" spans="1:13" s="13" customFormat="1" ht="30" customHeight="1">
      <c r="A33" s="2">
        <v>28</v>
      </c>
      <c r="B33" s="64" t="s">
        <v>519</v>
      </c>
      <c r="C33" s="122">
        <v>3</v>
      </c>
      <c r="D33" s="30">
        <f t="shared" si="0"/>
        <v>0.1875</v>
      </c>
      <c r="E33" s="2">
        <v>3</v>
      </c>
      <c r="F33" s="30">
        <f t="shared" si="1"/>
        <v>0.75</v>
      </c>
      <c r="G33" s="2">
        <v>6</v>
      </c>
      <c r="H33" s="30">
        <f t="shared" si="2"/>
        <v>0.33333333333333331</v>
      </c>
      <c r="I33" s="40">
        <v>4</v>
      </c>
      <c r="J33" s="30">
        <f t="shared" si="3"/>
        <v>0.25</v>
      </c>
      <c r="K33" s="2">
        <v>5</v>
      </c>
      <c r="L33" s="30">
        <f t="shared" si="4"/>
        <v>0.3125</v>
      </c>
      <c r="M33" s="30">
        <f t="shared" si="5"/>
        <v>0.36666666666666664</v>
      </c>
    </row>
    <row r="34" spans="1:13" s="13" customFormat="1" ht="30" customHeight="1">
      <c r="A34" s="2">
        <v>29</v>
      </c>
      <c r="B34" s="64" t="s">
        <v>520</v>
      </c>
      <c r="C34" s="122">
        <v>9</v>
      </c>
      <c r="D34" s="30">
        <f t="shared" si="0"/>
        <v>0.5625</v>
      </c>
      <c r="E34" s="2">
        <v>4</v>
      </c>
      <c r="F34" s="30">
        <f t="shared" si="1"/>
        <v>1</v>
      </c>
      <c r="G34" s="2">
        <v>12</v>
      </c>
      <c r="H34" s="30">
        <f t="shared" si="2"/>
        <v>0.66666666666666663</v>
      </c>
      <c r="I34" s="40">
        <v>11</v>
      </c>
      <c r="J34" s="30">
        <f t="shared" si="3"/>
        <v>0.6875</v>
      </c>
      <c r="K34" s="2">
        <v>11</v>
      </c>
      <c r="L34" s="30">
        <f t="shared" si="4"/>
        <v>0.6875</v>
      </c>
      <c r="M34" s="30">
        <f t="shared" si="5"/>
        <v>0.72083333333333333</v>
      </c>
    </row>
    <row r="35" spans="1:13" s="13" customFormat="1" ht="30" customHeight="1">
      <c r="A35" s="2">
        <v>30</v>
      </c>
      <c r="B35" s="64" t="s">
        <v>521</v>
      </c>
      <c r="C35" s="122">
        <v>9</v>
      </c>
      <c r="D35" s="30">
        <f t="shared" si="0"/>
        <v>0.5625</v>
      </c>
      <c r="E35" s="2">
        <v>4</v>
      </c>
      <c r="F35" s="30">
        <f t="shared" si="1"/>
        <v>1</v>
      </c>
      <c r="G35" s="2">
        <v>12</v>
      </c>
      <c r="H35" s="30">
        <f t="shared" si="2"/>
        <v>0.66666666666666663</v>
      </c>
      <c r="I35" s="40">
        <v>10</v>
      </c>
      <c r="J35" s="30">
        <f t="shared" si="3"/>
        <v>0.625</v>
      </c>
      <c r="K35" s="2">
        <v>11</v>
      </c>
      <c r="L35" s="30">
        <f t="shared" si="4"/>
        <v>0.6875</v>
      </c>
      <c r="M35" s="30">
        <f t="shared" si="5"/>
        <v>0.70833333333333326</v>
      </c>
    </row>
    <row r="36" spans="1:13" s="13" customFormat="1" ht="30" customHeight="1">
      <c r="A36" s="2">
        <v>31</v>
      </c>
      <c r="B36" s="64" t="s">
        <v>522</v>
      </c>
      <c r="C36" s="122">
        <v>4</v>
      </c>
      <c r="D36" s="30">
        <f t="shared" si="0"/>
        <v>0.25</v>
      </c>
      <c r="E36" s="2">
        <v>2</v>
      </c>
      <c r="F36" s="30">
        <f t="shared" si="1"/>
        <v>0.5</v>
      </c>
      <c r="G36" s="2">
        <v>5</v>
      </c>
      <c r="H36" s="30">
        <f t="shared" si="2"/>
        <v>0.27777777777777779</v>
      </c>
      <c r="I36" s="40">
        <v>9</v>
      </c>
      <c r="J36" s="30">
        <f t="shared" si="3"/>
        <v>0.5625</v>
      </c>
      <c r="K36" s="2">
        <v>5</v>
      </c>
      <c r="L36" s="30">
        <f t="shared" si="4"/>
        <v>0.3125</v>
      </c>
      <c r="M36" s="30">
        <f t="shared" si="5"/>
        <v>0.38055555555555554</v>
      </c>
    </row>
    <row r="37" spans="1:13" s="13" customFormat="1" ht="30" customHeight="1">
      <c r="A37" s="2">
        <v>32</v>
      </c>
      <c r="B37" s="64" t="s">
        <v>523</v>
      </c>
      <c r="C37" s="122">
        <v>5</v>
      </c>
      <c r="D37" s="30">
        <f t="shared" si="0"/>
        <v>0.3125</v>
      </c>
      <c r="E37" s="2">
        <v>2</v>
      </c>
      <c r="F37" s="30">
        <f t="shared" si="1"/>
        <v>0.5</v>
      </c>
      <c r="G37" s="2">
        <v>10</v>
      </c>
      <c r="H37" s="30">
        <f t="shared" si="2"/>
        <v>0.55555555555555558</v>
      </c>
      <c r="I37" s="40">
        <v>8</v>
      </c>
      <c r="J37" s="30">
        <f t="shared" si="3"/>
        <v>0.5</v>
      </c>
      <c r="K37" s="2">
        <v>9</v>
      </c>
      <c r="L37" s="30">
        <f t="shared" si="4"/>
        <v>0.5625</v>
      </c>
      <c r="M37" s="30">
        <f t="shared" si="5"/>
        <v>0.48611111111111105</v>
      </c>
    </row>
    <row r="38" spans="1:13" s="13" customFormat="1" ht="30" customHeight="1">
      <c r="A38" s="2">
        <v>33</v>
      </c>
      <c r="B38" s="64" t="s">
        <v>524</v>
      </c>
      <c r="C38" s="122">
        <v>8</v>
      </c>
      <c r="D38" s="30">
        <f t="shared" si="0"/>
        <v>0.5</v>
      </c>
      <c r="E38" s="2">
        <v>2</v>
      </c>
      <c r="F38" s="30">
        <f t="shared" si="1"/>
        <v>0.5</v>
      </c>
      <c r="G38" s="2">
        <v>10</v>
      </c>
      <c r="H38" s="30">
        <f t="shared" si="2"/>
        <v>0.55555555555555558</v>
      </c>
      <c r="I38" s="40">
        <v>8</v>
      </c>
      <c r="J38" s="30">
        <f t="shared" si="3"/>
        <v>0.5</v>
      </c>
      <c r="K38" s="2">
        <v>9</v>
      </c>
      <c r="L38" s="30">
        <f t="shared" si="4"/>
        <v>0.5625</v>
      </c>
      <c r="M38" s="30">
        <f t="shared" si="5"/>
        <v>0.52361111111111103</v>
      </c>
    </row>
    <row r="39" spans="1:13" s="13" customFormat="1" ht="30" customHeight="1">
      <c r="A39" s="2">
        <v>34</v>
      </c>
      <c r="B39" s="64" t="s">
        <v>525</v>
      </c>
      <c r="C39" s="122">
        <v>6</v>
      </c>
      <c r="D39" s="30">
        <f t="shared" si="0"/>
        <v>0.375</v>
      </c>
      <c r="E39" s="2">
        <v>2</v>
      </c>
      <c r="F39" s="30">
        <f t="shared" si="1"/>
        <v>0.5</v>
      </c>
      <c r="G39" s="2">
        <v>10</v>
      </c>
      <c r="H39" s="30">
        <f t="shared" si="2"/>
        <v>0.55555555555555558</v>
      </c>
      <c r="I39" s="40">
        <v>9</v>
      </c>
      <c r="J39" s="30">
        <f t="shared" si="3"/>
        <v>0.5625</v>
      </c>
      <c r="K39" s="2">
        <v>9</v>
      </c>
      <c r="L39" s="30">
        <f t="shared" si="4"/>
        <v>0.5625</v>
      </c>
      <c r="M39" s="30">
        <f t="shared" si="5"/>
        <v>0.51111111111111107</v>
      </c>
    </row>
    <row r="40" spans="1:13" s="13" customFormat="1" ht="30" customHeight="1">
      <c r="A40" s="2">
        <v>35</v>
      </c>
      <c r="B40" s="64" t="s">
        <v>526</v>
      </c>
      <c r="C40" s="122">
        <v>1</v>
      </c>
      <c r="D40" s="30">
        <f t="shared" si="0"/>
        <v>6.25E-2</v>
      </c>
      <c r="E40" s="2">
        <v>0</v>
      </c>
      <c r="F40" s="30">
        <f t="shared" si="1"/>
        <v>0</v>
      </c>
      <c r="G40" s="2">
        <v>7</v>
      </c>
      <c r="H40" s="30">
        <f t="shared" si="2"/>
        <v>0.3888888888888889</v>
      </c>
      <c r="I40" s="40">
        <v>4</v>
      </c>
      <c r="J40" s="30">
        <f t="shared" si="3"/>
        <v>0.25</v>
      </c>
      <c r="K40" s="2">
        <v>7</v>
      </c>
      <c r="L40" s="30">
        <f t="shared" si="4"/>
        <v>0.4375</v>
      </c>
      <c r="M40" s="30">
        <f t="shared" si="5"/>
        <v>0.22777777777777777</v>
      </c>
    </row>
    <row r="41" spans="1:13" s="13" customFormat="1" ht="30" customHeight="1">
      <c r="A41" s="2">
        <v>36</v>
      </c>
      <c r="B41" s="64" t="s">
        <v>527</v>
      </c>
      <c r="C41" s="122">
        <v>1</v>
      </c>
      <c r="D41" s="30">
        <f t="shared" si="0"/>
        <v>6.25E-2</v>
      </c>
      <c r="E41" s="2">
        <v>1</v>
      </c>
      <c r="F41" s="30">
        <f t="shared" si="1"/>
        <v>0.25</v>
      </c>
      <c r="G41" s="2">
        <v>4</v>
      </c>
      <c r="H41" s="30">
        <f t="shared" si="2"/>
        <v>0.22222222222222221</v>
      </c>
      <c r="I41" s="40">
        <v>4</v>
      </c>
      <c r="J41" s="30">
        <f t="shared" si="3"/>
        <v>0.25</v>
      </c>
      <c r="K41" s="2">
        <v>4</v>
      </c>
      <c r="L41" s="30">
        <f t="shared" si="4"/>
        <v>0.25</v>
      </c>
      <c r="M41" s="30">
        <f t="shared" si="5"/>
        <v>0.20694444444444446</v>
      </c>
    </row>
    <row r="42" spans="1:13" s="13" customFormat="1" ht="30" customHeight="1">
      <c r="A42" s="2">
        <v>37</v>
      </c>
      <c r="B42" s="64" t="s">
        <v>528</v>
      </c>
      <c r="C42" s="122">
        <v>1</v>
      </c>
      <c r="D42" s="30">
        <f t="shared" si="0"/>
        <v>6.25E-2</v>
      </c>
      <c r="E42" s="2">
        <v>0</v>
      </c>
      <c r="F42" s="30">
        <f t="shared" si="1"/>
        <v>0</v>
      </c>
      <c r="G42" s="2">
        <v>1</v>
      </c>
      <c r="H42" s="30">
        <f t="shared" si="2"/>
        <v>5.5555555555555552E-2</v>
      </c>
      <c r="I42" s="40">
        <v>2</v>
      </c>
      <c r="J42" s="30">
        <f t="shared" si="3"/>
        <v>0.125</v>
      </c>
      <c r="K42" s="2">
        <v>1</v>
      </c>
      <c r="L42" s="30">
        <f t="shared" si="4"/>
        <v>6.25E-2</v>
      </c>
      <c r="M42" s="30">
        <f t="shared" si="5"/>
        <v>6.1111111111111116E-2</v>
      </c>
    </row>
    <row r="43" spans="1:13" s="13" customFormat="1" ht="30" customHeight="1">
      <c r="A43" s="2">
        <v>38</v>
      </c>
      <c r="B43" s="64" t="s">
        <v>529</v>
      </c>
      <c r="C43" s="122">
        <v>5</v>
      </c>
      <c r="D43" s="30">
        <f t="shared" si="0"/>
        <v>0.3125</v>
      </c>
      <c r="E43" s="2">
        <v>0</v>
      </c>
      <c r="F43" s="30">
        <f t="shared" si="1"/>
        <v>0</v>
      </c>
      <c r="G43" s="2">
        <v>11</v>
      </c>
      <c r="H43" s="30">
        <f t="shared" si="2"/>
        <v>0.61111111111111116</v>
      </c>
      <c r="I43" s="40">
        <v>7</v>
      </c>
      <c r="J43" s="30">
        <f t="shared" si="3"/>
        <v>0.4375</v>
      </c>
      <c r="K43" s="2">
        <v>10</v>
      </c>
      <c r="L43" s="30">
        <f t="shared" si="4"/>
        <v>0.625</v>
      </c>
      <c r="M43" s="30">
        <f t="shared" si="5"/>
        <v>0.39722222222222225</v>
      </c>
    </row>
    <row r="44" spans="1:13" s="13" customFormat="1" ht="30" customHeight="1">
      <c r="A44" s="2">
        <v>39</v>
      </c>
      <c r="B44" s="84" t="s">
        <v>530</v>
      </c>
      <c r="C44" s="122">
        <v>1</v>
      </c>
      <c r="D44" s="30">
        <f t="shared" si="0"/>
        <v>6.25E-2</v>
      </c>
      <c r="E44" s="2">
        <v>0</v>
      </c>
      <c r="F44" s="30">
        <f t="shared" si="1"/>
        <v>0</v>
      </c>
      <c r="G44" s="2">
        <v>1</v>
      </c>
      <c r="H44" s="30">
        <f t="shared" si="2"/>
        <v>5.5555555555555552E-2</v>
      </c>
      <c r="I44" s="40">
        <v>1</v>
      </c>
      <c r="J44" s="30">
        <f t="shared" si="3"/>
        <v>6.25E-2</v>
      </c>
      <c r="K44" s="2">
        <v>1</v>
      </c>
      <c r="L44" s="30">
        <f t="shared" si="4"/>
        <v>6.25E-2</v>
      </c>
      <c r="M44" s="30">
        <f t="shared" si="5"/>
        <v>4.8611111111111112E-2</v>
      </c>
    </row>
    <row r="45" spans="1:13" s="13" customFormat="1" ht="30" customHeight="1">
      <c r="A45" s="2">
        <v>40</v>
      </c>
      <c r="B45" s="64" t="s">
        <v>531</v>
      </c>
      <c r="C45" s="122">
        <v>0</v>
      </c>
      <c r="D45" s="30">
        <f t="shared" si="0"/>
        <v>0</v>
      </c>
      <c r="E45" s="2">
        <v>1</v>
      </c>
      <c r="F45" s="30">
        <f t="shared" si="1"/>
        <v>0.25</v>
      </c>
      <c r="G45" s="2">
        <v>4</v>
      </c>
      <c r="H45" s="30">
        <f t="shared" si="2"/>
        <v>0.22222222222222221</v>
      </c>
      <c r="I45" s="40">
        <v>5</v>
      </c>
      <c r="J45" s="30">
        <f t="shared" si="3"/>
        <v>0.3125</v>
      </c>
      <c r="K45" s="2">
        <v>4</v>
      </c>
      <c r="L45" s="30">
        <f t="shared" si="4"/>
        <v>0.25</v>
      </c>
      <c r="M45" s="30">
        <f t="shared" si="5"/>
        <v>0.20694444444444446</v>
      </c>
    </row>
    <row r="46" spans="1:13" s="13" customFormat="1" ht="30" customHeight="1">
      <c r="A46" s="2">
        <v>41</v>
      </c>
      <c r="B46" s="64" t="s">
        <v>532</v>
      </c>
      <c r="C46" s="122">
        <v>2</v>
      </c>
      <c r="D46" s="30">
        <f t="shared" si="0"/>
        <v>0.125</v>
      </c>
      <c r="E46" s="2">
        <v>1</v>
      </c>
      <c r="F46" s="30">
        <f t="shared" si="1"/>
        <v>0.25</v>
      </c>
      <c r="G46" s="2">
        <v>10</v>
      </c>
      <c r="H46" s="30">
        <f t="shared" si="2"/>
        <v>0.55555555555555558</v>
      </c>
      <c r="I46" s="40">
        <v>7</v>
      </c>
      <c r="J46" s="30">
        <f t="shared" si="3"/>
        <v>0.4375</v>
      </c>
      <c r="K46" s="2">
        <v>9</v>
      </c>
      <c r="L46" s="30">
        <f t="shared" si="4"/>
        <v>0.5625</v>
      </c>
      <c r="M46" s="30">
        <f t="shared" si="5"/>
        <v>0.38611111111111113</v>
      </c>
    </row>
    <row r="47" spans="1:13" s="13" customFormat="1" ht="30" customHeight="1">
      <c r="A47" s="2">
        <v>42</v>
      </c>
      <c r="B47" s="64" t="s">
        <v>533</v>
      </c>
      <c r="C47" s="122">
        <v>2</v>
      </c>
      <c r="D47" s="30">
        <f t="shared" si="0"/>
        <v>0.125</v>
      </c>
      <c r="E47" s="2">
        <v>0</v>
      </c>
      <c r="F47" s="30">
        <f t="shared" si="1"/>
        <v>0</v>
      </c>
      <c r="G47" s="2">
        <v>4</v>
      </c>
      <c r="H47" s="30">
        <f t="shared" si="2"/>
        <v>0.22222222222222221</v>
      </c>
      <c r="I47" s="40">
        <v>3</v>
      </c>
      <c r="J47" s="30">
        <f t="shared" si="3"/>
        <v>0.1875</v>
      </c>
      <c r="K47" s="2">
        <v>4</v>
      </c>
      <c r="L47" s="30">
        <f t="shared" si="4"/>
        <v>0.25</v>
      </c>
      <c r="M47" s="30">
        <f t="shared" si="5"/>
        <v>0.15694444444444444</v>
      </c>
    </row>
    <row r="48" spans="1:13" s="13" customFormat="1" ht="30" customHeight="1">
      <c r="A48" s="2">
        <v>43</v>
      </c>
      <c r="B48" s="64" t="s">
        <v>534</v>
      </c>
      <c r="C48" s="122">
        <v>3</v>
      </c>
      <c r="D48" s="30">
        <f t="shared" si="0"/>
        <v>0.1875</v>
      </c>
      <c r="E48" s="2">
        <v>0</v>
      </c>
      <c r="F48" s="30">
        <f t="shared" si="1"/>
        <v>0</v>
      </c>
      <c r="G48" s="2">
        <v>7</v>
      </c>
      <c r="H48" s="30">
        <f t="shared" si="2"/>
        <v>0.3888888888888889</v>
      </c>
      <c r="I48" s="40">
        <v>4</v>
      </c>
      <c r="J48" s="30">
        <f t="shared" si="3"/>
        <v>0.25</v>
      </c>
      <c r="K48" s="2">
        <v>7</v>
      </c>
      <c r="L48" s="30">
        <f t="shared" si="4"/>
        <v>0.4375</v>
      </c>
      <c r="M48" s="30">
        <f t="shared" si="5"/>
        <v>0.25277777777777777</v>
      </c>
    </row>
    <row r="49" spans="1:13" s="13" customFormat="1" ht="30" customHeight="1">
      <c r="A49" s="89">
        <v>44</v>
      </c>
      <c r="B49" s="84" t="s">
        <v>535</v>
      </c>
      <c r="C49" s="122">
        <v>5</v>
      </c>
      <c r="D49" s="30">
        <f t="shared" si="0"/>
        <v>0.3125</v>
      </c>
      <c r="E49" s="2">
        <v>2</v>
      </c>
      <c r="F49" s="30">
        <f t="shared" si="1"/>
        <v>0.5</v>
      </c>
      <c r="G49" s="2">
        <v>7</v>
      </c>
      <c r="H49" s="30">
        <f t="shared" si="2"/>
        <v>0.3888888888888889</v>
      </c>
      <c r="I49" s="40">
        <v>6</v>
      </c>
      <c r="J49" s="30">
        <f t="shared" si="3"/>
        <v>0.375</v>
      </c>
      <c r="K49" s="2">
        <v>7</v>
      </c>
      <c r="L49" s="30">
        <f t="shared" si="4"/>
        <v>0.4375</v>
      </c>
      <c r="M49" s="30">
        <f t="shared" si="5"/>
        <v>0.40277777777777779</v>
      </c>
    </row>
    <row r="50" spans="1:13" s="13" customFormat="1" ht="30" customHeight="1">
      <c r="A50" s="2">
        <v>45</v>
      </c>
      <c r="B50" s="64" t="s">
        <v>536</v>
      </c>
      <c r="C50" s="122">
        <v>6</v>
      </c>
      <c r="D50" s="30">
        <f t="shared" si="0"/>
        <v>0.375</v>
      </c>
      <c r="E50" s="2">
        <v>2</v>
      </c>
      <c r="F50" s="30">
        <f t="shared" si="1"/>
        <v>0.5</v>
      </c>
      <c r="G50" s="2">
        <v>10</v>
      </c>
      <c r="H50" s="30">
        <f t="shared" si="2"/>
        <v>0.55555555555555558</v>
      </c>
      <c r="I50" s="40">
        <v>7</v>
      </c>
      <c r="J50" s="30">
        <f t="shared" si="3"/>
        <v>0.4375</v>
      </c>
      <c r="K50" s="2">
        <v>9</v>
      </c>
      <c r="L50" s="30">
        <f t="shared" si="4"/>
        <v>0.5625</v>
      </c>
      <c r="M50" s="30">
        <f t="shared" si="5"/>
        <v>0.48611111111111105</v>
      </c>
    </row>
    <row r="51" spans="1:13" s="13" customFormat="1" ht="30" customHeight="1">
      <c r="A51" s="2">
        <v>46</v>
      </c>
      <c r="B51" s="84" t="s">
        <v>537</v>
      </c>
      <c r="C51" s="122">
        <v>7</v>
      </c>
      <c r="D51" s="30">
        <f t="shared" si="0"/>
        <v>0.4375</v>
      </c>
      <c r="E51" s="2">
        <v>2</v>
      </c>
      <c r="F51" s="30">
        <f t="shared" si="1"/>
        <v>0.5</v>
      </c>
      <c r="G51" s="2">
        <v>10</v>
      </c>
      <c r="H51" s="30">
        <f t="shared" si="2"/>
        <v>0.55555555555555558</v>
      </c>
      <c r="I51" s="40">
        <v>9</v>
      </c>
      <c r="J51" s="30">
        <f t="shared" si="3"/>
        <v>0.5625</v>
      </c>
      <c r="K51" s="2">
        <v>9</v>
      </c>
      <c r="L51" s="30">
        <f t="shared" si="4"/>
        <v>0.5625</v>
      </c>
      <c r="M51" s="30">
        <f t="shared" si="5"/>
        <v>0.52361111111111103</v>
      </c>
    </row>
    <row r="52" spans="1:13" ht="30" customHeight="1">
      <c r="A52" s="2">
        <v>47</v>
      </c>
      <c r="B52" s="84" t="s">
        <v>538</v>
      </c>
      <c r="C52" s="123">
        <v>5</v>
      </c>
      <c r="D52" s="30">
        <f t="shared" si="0"/>
        <v>0.3125</v>
      </c>
      <c r="E52" s="3">
        <v>1</v>
      </c>
      <c r="F52" s="30">
        <f t="shared" si="1"/>
        <v>0.25</v>
      </c>
      <c r="G52" s="3">
        <v>8</v>
      </c>
      <c r="H52" s="30">
        <f t="shared" si="2"/>
        <v>0.44444444444444442</v>
      </c>
      <c r="I52" s="41">
        <v>7</v>
      </c>
      <c r="J52" s="30">
        <f t="shared" si="3"/>
        <v>0.4375</v>
      </c>
      <c r="K52" s="3">
        <v>7</v>
      </c>
      <c r="L52" s="30">
        <f t="shared" si="4"/>
        <v>0.4375</v>
      </c>
      <c r="M52" s="30">
        <f t="shared" si="5"/>
        <v>0.37638888888888888</v>
      </c>
    </row>
    <row r="53" spans="1:13" ht="30" customHeight="1">
      <c r="A53" s="2">
        <v>48</v>
      </c>
      <c r="B53" s="84" t="s">
        <v>539</v>
      </c>
      <c r="C53" s="123">
        <v>9</v>
      </c>
      <c r="D53" s="30">
        <f t="shared" si="0"/>
        <v>0.5625</v>
      </c>
      <c r="E53" s="3">
        <v>0</v>
      </c>
      <c r="F53" s="30">
        <f t="shared" si="1"/>
        <v>0</v>
      </c>
      <c r="G53" s="3">
        <v>14</v>
      </c>
      <c r="H53" s="30">
        <f t="shared" si="2"/>
        <v>0.77777777777777779</v>
      </c>
      <c r="I53" s="41">
        <v>12</v>
      </c>
      <c r="J53" s="30">
        <f t="shared" si="3"/>
        <v>0.75</v>
      </c>
      <c r="K53" s="3">
        <v>14</v>
      </c>
      <c r="L53" s="30">
        <f t="shared" si="4"/>
        <v>0.875</v>
      </c>
      <c r="M53" s="30">
        <f t="shared" si="5"/>
        <v>0.59305555555555556</v>
      </c>
    </row>
  </sheetData>
  <mergeCells count="6">
    <mergeCell ref="A1:L1"/>
    <mergeCell ref="C2:D2"/>
    <mergeCell ref="E2:F2"/>
    <mergeCell ref="G2:H2"/>
    <mergeCell ref="I2:J2"/>
    <mergeCell ref="K2:L2"/>
  </mergeCells>
  <pageMargins left="0.7" right="0.2" top="0.5" bottom="0.5" header="0.3" footer="0.3"/>
  <pageSetup paperSize="9" scale="72" fitToHeight="2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0"/>
  <sheetViews>
    <sheetView topLeftCell="A22" workbookViewId="0">
      <selection activeCell="K6" sqref="K6:K30"/>
    </sheetView>
  </sheetViews>
  <sheetFormatPr defaultRowHeight="24.95" customHeight="1"/>
  <cols>
    <col min="1" max="1" width="6.42578125" style="19" bestFit="1" customWidth="1"/>
    <col min="2" max="2" width="25.42578125" style="18" customWidth="1"/>
    <col min="3" max="3" width="11.28515625" style="6" customWidth="1"/>
    <col min="4" max="4" width="11.140625" style="8" customWidth="1"/>
    <col min="5" max="5" width="11.28515625" style="6" customWidth="1"/>
    <col min="6" max="6" width="10.7109375" style="8" customWidth="1"/>
    <col min="7" max="7" width="9.140625" style="6"/>
    <col min="8" max="8" width="9.140625" style="8"/>
    <col min="9" max="9" width="10.5703125" style="6" customWidth="1"/>
    <col min="10" max="10" width="10.7109375" style="8" customWidth="1"/>
    <col min="11" max="11" width="9.140625" style="8"/>
    <col min="12" max="16384" width="9.140625" style="6"/>
  </cols>
  <sheetData>
    <row r="1" spans="1:11" s="13" customFormat="1" ht="18.75">
      <c r="A1" s="156" t="s">
        <v>365</v>
      </c>
      <c r="B1" s="156"/>
      <c r="C1" s="156"/>
      <c r="D1" s="156"/>
      <c r="E1" s="156"/>
      <c r="F1" s="156"/>
      <c r="G1" s="156"/>
      <c r="H1" s="156"/>
      <c r="I1" s="156"/>
      <c r="J1" s="156"/>
      <c r="K1" s="58"/>
    </row>
    <row r="2" spans="1:11" s="79" customFormat="1" ht="12.75">
      <c r="A2" s="77"/>
      <c r="B2" s="85" t="s">
        <v>202</v>
      </c>
      <c r="C2" s="159" t="s">
        <v>369</v>
      </c>
      <c r="D2" s="159"/>
      <c r="E2" s="159" t="s">
        <v>366</v>
      </c>
      <c r="F2" s="159"/>
      <c r="G2" s="168" t="s">
        <v>367</v>
      </c>
      <c r="H2" s="169"/>
      <c r="I2" s="159" t="s">
        <v>368</v>
      </c>
      <c r="J2" s="159"/>
      <c r="K2" s="78"/>
    </row>
    <row r="3" spans="1:11" s="13" customFormat="1" ht="21">
      <c r="A3" s="36"/>
      <c r="B3" s="82" t="s">
        <v>211</v>
      </c>
      <c r="C3" s="76" t="s">
        <v>224</v>
      </c>
      <c r="D3" s="42" t="s">
        <v>208</v>
      </c>
      <c r="E3" s="76" t="s">
        <v>224</v>
      </c>
      <c r="F3" s="42" t="s">
        <v>208</v>
      </c>
      <c r="G3" s="76" t="s">
        <v>224</v>
      </c>
      <c r="H3" s="42" t="s">
        <v>208</v>
      </c>
      <c r="I3" s="76" t="s">
        <v>224</v>
      </c>
      <c r="J3" s="42" t="s">
        <v>208</v>
      </c>
      <c r="K3" s="58"/>
    </row>
    <row r="4" spans="1:11" s="13" customFormat="1" ht="18" customHeight="1">
      <c r="A4" s="59"/>
      <c r="B4" s="64" t="s">
        <v>209</v>
      </c>
      <c r="C4" s="116">
        <v>12</v>
      </c>
      <c r="D4" s="135"/>
      <c r="E4" s="116">
        <v>18</v>
      </c>
      <c r="F4" s="135"/>
      <c r="G4" s="31">
        <v>13</v>
      </c>
      <c r="H4" s="135"/>
      <c r="I4" s="116">
        <v>16</v>
      </c>
      <c r="J4" s="132"/>
      <c r="K4" s="30" t="s">
        <v>210</v>
      </c>
    </row>
    <row r="5" spans="1:11" s="60" customFormat="1" ht="15.75">
      <c r="A5" s="16" t="s">
        <v>225</v>
      </c>
      <c r="B5" s="14" t="s">
        <v>188</v>
      </c>
      <c r="C5" s="118"/>
      <c r="D5" s="136"/>
      <c r="E5" s="118"/>
      <c r="F5" s="136"/>
      <c r="G5" s="105"/>
      <c r="H5" s="136"/>
      <c r="I5" s="118"/>
      <c r="J5" s="136"/>
      <c r="K5" s="136"/>
    </row>
    <row r="6" spans="1:11" s="13" customFormat="1" ht="30" customHeight="1">
      <c r="A6" s="90">
        <v>1</v>
      </c>
      <c r="B6" s="1" t="s">
        <v>540</v>
      </c>
      <c r="C6" s="40">
        <v>12</v>
      </c>
      <c r="D6" s="30">
        <f>C6/12</f>
        <v>1</v>
      </c>
      <c r="E6" s="40">
        <v>9</v>
      </c>
      <c r="F6" s="30">
        <f>E6/18</f>
        <v>0.5</v>
      </c>
      <c r="G6" s="2">
        <v>9</v>
      </c>
      <c r="H6" s="30">
        <f>G6/13</f>
        <v>0.69230769230769229</v>
      </c>
      <c r="I6" s="40">
        <v>3</v>
      </c>
      <c r="J6" s="30">
        <f>I6/16</f>
        <v>0.1875</v>
      </c>
      <c r="K6" s="30">
        <f>SUM(D6+F6+H6+J6)/4</f>
        <v>0.59495192307692313</v>
      </c>
    </row>
    <row r="7" spans="1:11" s="13" customFormat="1" ht="30" customHeight="1">
      <c r="A7" s="90">
        <v>2</v>
      </c>
      <c r="B7" s="1" t="s">
        <v>541</v>
      </c>
      <c r="C7" s="40">
        <v>9</v>
      </c>
      <c r="D7" s="30">
        <f t="shared" ref="D7:D30" si="0">C7/12</f>
        <v>0.75</v>
      </c>
      <c r="E7" s="40">
        <v>5</v>
      </c>
      <c r="F7" s="30">
        <f t="shared" ref="F7:F30" si="1">E7/18</f>
        <v>0.27777777777777779</v>
      </c>
      <c r="G7" s="2">
        <v>5</v>
      </c>
      <c r="H7" s="30">
        <f t="shared" ref="H7:H30" si="2">G7/13</f>
        <v>0.38461538461538464</v>
      </c>
      <c r="I7" s="40">
        <v>3</v>
      </c>
      <c r="J7" s="30">
        <f t="shared" ref="J7:J30" si="3">I7/16</f>
        <v>0.1875</v>
      </c>
      <c r="K7" s="30">
        <f t="shared" ref="K7:K30" si="4">SUM(D7+F7+H7+J7)/4</f>
        <v>0.39997329059829057</v>
      </c>
    </row>
    <row r="8" spans="1:11" s="13" customFormat="1" ht="30" customHeight="1">
      <c r="A8" s="90">
        <v>3</v>
      </c>
      <c r="B8" s="1" t="s">
        <v>542</v>
      </c>
      <c r="C8" s="40">
        <v>7</v>
      </c>
      <c r="D8" s="30">
        <f t="shared" si="0"/>
        <v>0.58333333333333337</v>
      </c>
      <c r="E8" s="40">
        <v>6</v>
      </c>
      <c r="F8" s="30">
        <f t="shared" si="1"/>
        <v>0.33333333333333331</v>
      </c>
      <c r="G8" s="2">
        <v>6</v>
      </c>
      <c r="H8" s="30">
        <f t="shared" si="2"/>
        <v>0.46153846153846156</v>
      </c>
      <c r="I8" s="40">
        <v>3</v>
      </c>
      <c r="J8" s="30">
        <f t="shared" si="3"/>
        <v>0.1875</v>
      </c>
      <c r="K8" s="30">
        <f t="shared" si="4"/>
        <v>0.39142628205128205</v>
      </c>
    </row>
    <row r="9" spans="1:11" s="13" customFormat="1" ht="30" customHeight="1">
      <c r="A9" s="90">
        <v>4</v>
      </c>
      <c r="B9" s="1" t="s">
        <v>543</v>
      </c>
      <c r="C9" s="40">
        <v>9</v>
      </c>
      <c r="D9" s="30">
        <f t="shared" si="0"/>
        <v>0.75</v>
      </c>
      <c r="E9" s="40">
        <v>8</v>
      </c>
      <c r="F9" s="30">
        <f t="shared" si="1"/>
        <v>0.44444444444444442</v>
      </c>
      <c r="G9" s="2">
        <v>5</v>
      </c>
      <c r="H9" s="30">
        <f t="shared" si="2"/>
        <v>0.38461538461538464</v>
      </c>
      <c r="I9" s="40">
        <v>4</v>
      </c>
      <c r="J9" s="30">
        <f t="shared" si="3"/>
        <v>0.25</v>
      </c>
      <c r="K9" s="30">
        <f t="shared" si="4"/>
        <v>0.45726495726495725</v>
      </c>
    </row>
    <row r="10" spans="1:11" s="13" customFormat="1" ht="30" customHeight="1">
      <c r="A10" s="90">
        <v>5</v>
      </c>
      <c r="B10" s="1" t="s">
        <v>544</v>
      </c>
      <c r="C10" s="40">
        <v>8</v>
      </c>
      <c r="D10" s="30">
        <f t="shared" si="0"/>
        <v>0.66666666666666663</v>
      </c>
      <c r="E10" s="40">
        <v>7</v>
      </c>
      <c r="F10" s="30">
        <f t="shared" si="1"/>
        <v>0.3888888888888889</v>
      </c>
      <c r="G10" s="2">
        <v>6</v>
      </c>
      <c r="H10" s="30">
        <f t="shared" si="2"/>
        <v>0.46153846153846156</v>
      </c>
      <c r="I10" s="40">
        <v>4</v>
      </c>
      <c r="J10" s="30">
        <f t="shared" si="3"/>
        <v>0.25</v>
      </c>
      <c r="K10" s="30">
        <f t="shared" si="4"/>
        <v>0.44177350427350426</v>
      </c>
    </row>
    <row r="11" spans="1:11" s="13" customFormat="1" ht="30" customHeight="1">
      <c r="A11" s="90">
        <v>6</v>
      </c>
      <c r="B11" s="1" t="s">
        <v>545</v>
      </c>
      <c r="C11" s="40">
        <v>8</v>
      </c>
      <c r="D11" s="30">
        <f t="shared" si="0"/>
        <v>0.66666666666666663</v>
      </c>
      <c r="E11" s="40">
        <v>7</v>
      </c>
      <c r="F11" s="30">
        <f t="shared" si="1"/>
        <v>0.3888888888888889</v>
      </c>
      <c r="G11" s="2">
        <v>7</v>
      </c>
      <c r="H11" s="30">
        <f t="shared" si="2"/>
        <v>0.53846153846153844</v>
      </c>
      <c r="I11" s="40">
        <v>4</v>
      </c>
      <c r="J11" s="30">
        <f t="shared" si="3"/>
        <v>0.25</v>
      </c>
      <c r="K11" s="30">
        <f t="shared" si="4"/>
        <v>0.46100427350427353</v>
      </c>
    </row>
    <row r="12" spans="1:11" s="13" customFormat="1" ht="30" customHeight="1">
      <c r="A12" s="90">
        <v>7</v>
      </c>
      <c r="B12" s="1" t="s">
        <v>546</v>
      </c>
      <c r="C12" s="40">
        <v>12</v>
      </c>
      <c r="D12" s="30">
        <f t="shared" si="0"/>
        <v>1</v>
      </c>
      <c r="E12" s="40">
        <v>12</v>
      </c>
      <c r="F12" s="30">
        <f t="shared" si="1"/>
        <v>0.66666666666666663</v>
      </c>
      <c r="G12" s="2">
        <v>9</v>
      </c>
      <c r="H12" s="30">
        <f t="shared" si="2"/>
        <v>0.69230769230769229</v>
      </c>
      <c r="I12" s="40">
        <v>3</v>
      </c>
      <c r="J12" s="30">
        <f t="shared" si="3"/>
        <v>0.1875</v>
      </c>
      <c r="K12" s="30">
        <f t="shared" si="4"/>
        <v>0.63661858974358965</v>
      </c>
    </row>
    <row r="13" spans="1:11" s="13" customFormat="1" ht="30" customHeight="1">
      <c r="A13" s="90">
        <v>8</v>
      </c>
      <c r="B13" s="1" t="s">
        <v>547</v>
      </c>
      <c r="C13" s="40">
        <v>11</v>
      </c>
      <c r="D13" s="30">
        <f t="shared" si="0"/>
        <v>0.91666666666666663</v>
      </c>
      <c r="E13" s="40">
        <v>12</v>
      </c>
      <c r="F13" s="30">
        <f t="shared" si="1"/>
        <v>0.66666666666666663</v>
      </c>
      <c r="G13" s="2">
        <v>10</v>
      </c>
      <c r="H13" s="30">
        <f t="shared" si="2"/>
        <v>0.76923076923076927</v>
      </c>
      <c r="I13" s="40">
        <v>7</v>
      </c>
      <c r="J13" s="30">
        <f t="shared" si="3"/>
        <v>0.4375</v>
      </c>
      <c r="K13" s="30">
        <f t="shared" si="4"/>
        <v>0.69751602564102566</v>
      </c>
    </row>
    <row r="14" spans="1:11" s="13" customFormat="1" ht="30" customHeight="1">
      <c r="A14" s="90">
        <v>9</v>
      </c>
      <c r="B14" s="1" t="s">
        <v>548</v>
      </c>
      <c r="C14" s="40">
        <v>1</v>
      </c>
      <c r="D14" s="30">
        <f t="shared" si="0"/>
        <v>8.3333333333333329E-2</v>
      </c>
      <c r="E14" s="40">
        <v>4</v>
      </c>
      <c r="F14" s="30">
        <f t="shared" si="1"/>
        <v>0.22222222222222221</v>
      </c>
      <c r="G14" s="2">
        <v>1</v>
      </c>
      <c r="H14" s="30">
        <f t="shared" si="2"/>
        <v>7.6923076923076927E-2</v>
      </c>
      <c r="I14" s="40">
        <v>2</v>
      </c>
      <c r="J14" s="30">
        <f t="shared" si="3"/>
        <v>0.125</v>
      </c>
      <c r="K14" s="30">
        <f t="shared" si="4"/>
        <v>0.12686965811965811</v>
      </c>
    </row>
    <row r="15" spans="1:11" s="13" customFormat="1" ht="30" customHeight="1">
      <c r="A15" s="90">
        <v>10</v>
      </c>
      <c r="B15" s="1" t="s">
        <v>549</v>
      </c>
      <c r="C15" s="40">
        <v>6</v>
      </c>
      <c r="D15" s="30">
        <f t="shared" si="0"/>
        <v>0.5</v>
      </c>
      <c r="E15" s="40">
        <v>4</v>
      </c>
      <c r="F15" s="30">
        <f t="shared" si="1"/>
        <v>0.22222222222222221</v>
      </c>
      <c r="G15" s="2">
        <v>4</v>
      </c>
      <c r="H15" s="30">
        <f t="shared" si="2"/>
        <v>0.30769230769230771</v>
      </c>
      <c r="I15" s="40">
        <v>2</v>
      </c>
      <c r="J15" s="30">
        <f t="shared" si="3"/>
        <v>0.125</v>
      </c>
      <c r="K15" s="30">
        <f t="shared" si="4"/>
        <v>0.28872863247863245</v>
      </c>
    </row>
    <row r="16" spans="1:11" s="13" customFormat="1" ht="30" customHeight="1">
      <c r="A16" s="90">
        <v>11</v>
      </c>
      <c r="B16" s="1" t="s">
        <v>550</v>
      </c>
      <c r="C16" s="40">
        <v>9</v>
      </c>
      <c r="D16" s="30">
        <f t="shared" si="0"/>
        <v>0.75</v>
      </c>
      <c r="E16" s="40">
        <v>10</v>
      </c>
      <c r="F16" s="30">
        <f t="shared" si="1"/>
        <v>0.55555555555555558</v>
      </c>
      <c r="G16" s="2">
        <v>9</v>
      </c>
      <c r="H16" s="30">
        <f t="shared" si="2"/>
        <v>0.69230769230769229</v>
      </c>
      <c r="I16" s="40">
        <v>3</v>
      </c>
      <c r="J16" s="30">
        <f t="shared" si="3"/>
        <v>0.1875</v>
      </c>
      <c r="K16" s="30">
        <f t="shared" si="4"/>
        <v>0.54634081196581197</v>
      </c>
    </row>
    <row r="17" spans="1:11" s="13" customFormat="1" ht="30" customHeight="1">
      <c r="A17" s="90">
        <v>12</v>
      </c>
      <c r="B17" s="1" t="s">
        <v>551</v>
      </c>
      <c r="C17" s="40">
        <v>10</v>
      </c>
      <c r="D17" s="30">
        <f t="shared" si="0"/>
        <v>0.83333333333333337</v>
      </c>
      <c r="E17" s="40">
        <v>11</v>
      </c>
      <c r="F17" s="30">
        <f t="shared" si="1"/>
        <v>0.61111111111111116</v>
      </c>
      <c r="G17" s="2">
        <v>8</v>
      </c>
      <c r="H17" s="30">
        <f t="shared" si="2"/>
        <v>0.61538461538461542</v>
      </c>
      <c r="I17" s="40">
        <v>4</v>
      </c>
      <c r="J17" s="30">
        <f t="shared" si="3"/>
        <v>0.25</v>
      </c>
      <c r="K17" s="30">
        <f t="shared" si="4"/>
        <v>0.57745726495726502</v>
      </c>
    </row>
    <row r="18" spans="1:11" s="13" customFormat="1" ht="30" customHeight="1">
      <c r="A18" s="90">
        <v>13</v>
      </c>
      <c r="B18" s="1" t="s">
        <v>552</v>
      </c>
      <c r="C18" s="40">
        <v>12</v>
      </c>
      <c r="D18" s="30">
        <f t="shared" si="0"/>
        <v>1</v>
      </c>
      <c r="E18" s="40">
        <v>14</v>
      </c>
      <c r="F18" s="30">
        <f t="shared" si="1"/>
        <v>0.77777777777777779</v>
      </c>
      <c r="G18" s="2">
        <v>11</v>
      </c>
      <c r="H18" s="30">
        <f t="shared" si="2"/>
        <v>0.84615384615384615</v>
      </c>
      <c r="I18" s="40">
        <v>6</v>
      </c>
      <c r="J18" s="30">
        <f t="shared" si="3"/>
        <v>0.375</v>
      </c>
      <c r="K18" s="30">
        <f t="shared" si="4"/>
        <v>0.74973290598290598</v>
      </c>
    </row>
    <row r="19" spans="1:11" s="13" customFormat="1" ht="30" customHeight="1">
      <c r="A19" s="90">
        <v>14</v>
      </c>
      <c r="B19" s="1" t="s">
        <v>553</v>
      </c>
      <c r="C19" s="40">
        <v>11</v>
      </c>
      <c r="D19" s="30">
        <f t="shared" si="0"/>
        <v>0.91666666666666663</v>
      </c>
      <c r="E19" s="40">
        <v>9</v>
      </c>
      <c r="F19" s="30">
        <f t="shared" si="1"/>
        <v>0.5</v>
      </c>
      <c r="G19" s="2">
        <v>9</v>
      </c>
      <c r="H19" s="30">
        <f t="shared" si="2"/>
        <v>0.69230769230769229</v>
      </c>
      <c r="I19" s="40">
        <v>5</v>
      </c>
      <c r="J19" s="30">
        <f t="shared" si="3"/>
        <v>0.3125</v>
      </c>
      <c r="K19" s="30">
        <f t="shared" si="4"/>
        <v>0.60536858974358965</v>
      </c>
    </row>
    <row r="20" spans="1:11" s="13" customFormat="1" ht="30" customHeight="1">
      <c r="A20" s="90">
        <v>15</v>
      </c>
      <c r="B20" s="1" t="s">
        <v>554</v>
      </c>
      <c r="C20" s="40">
        <v>12</v>
      </c>
      <c r="D20" s="30">
        <f t="shared" si="0"/>
        <v>1</v>
      </c>
      <c r="E20" s="40">
        <v>10</v>
      </c>
      <c r="F20" s="30">
        <f t="shared" si="1"/>
        <v>0.55555555555555558</v>
      </c>
      <c r="G20" s="2">
        <v>9</v>
      </c>
      <c r="H20" s="30">
        <f t="shared" si="2"/>
        <v>0.69230769230769229</v>
      </c>
      <c r="I20" s="40">
        <v>4</v>
      </c>
      <c r="J20" s="30">
        <f t="shared" si="3"/>
        <v>0.25</v>
      </c>
      <c r="K20" s="30">
        <f t="shared" si="4"/>
        <v>0.62446581196581197</v>
      </c>
    </row>
    <row r="21" spans="1:11" s="13" customFormat="1" ht="30" customHeight="1">
      <c r="A21" s="90">
        <v>16</v>
      </c>
      <c r="B21" s="1" t="s">
        <v>555</v>
      </c>
      <c r="C21" s="40">
        <v>12</v>
      </c>
      <c r="D21" s="30">
        <f t="shared" si="0"/>
        <v>1</v>
      </c>
      <c r="E21" s="40">
        <v>14</v>
      </c>
      <c r="F21" s="30">
        <f t="shared" si="1"/>
        <v>0.77777777777777779</v>
      </c>
      <c r="G21" s="2">
        <v>11</v>
      </c>
      <c r="H21" s="30">
        <f t="shared" si="2"/>
        <v>0.84615384615384615</v>
      </c>
      <c r="I21" s="40">
        <v>9</v>
      </c>
      <c r="J21" s="30">
        <f t="shared" si="3"/>
        <v>0.5625</v>
      </c>
      <c r="K21" s="30">
        <f t="shared" si="4"/>
        <v>0.79660790598290598</v>
      </c>
    </row>
    <row r="22" spans="1:11" s="13" customFormat="1" ht="30" customHeight="1">
      <c r="A22" s="90">
        <v>17</v>
      </c>
      <c r="B22" s="1" t="s">
        <v>556</v>
      </c>
      <c r="C22" s="40">
        <v>9</v>
      </c>
      <c r="D22" s="30">
        <f t="shared" si="0"/>
        <v>0.75</v>
      </c>
      <c r="E22" s="40">
        <v>9</v>
      </c>
      <c r="F22" s="30">
        <f t="shared" si="1"/>
        <v>0.5</v>
      </c>
      <c r="G22" s="2">
        <v>9</v>
      </c>
      <c r="H22" s="30">
        <f t="shared" si="2"/>
        <v>0.69230769230769229</v>
      </c>
      <c r="I22" s="40">
        <v>7</v>
      </c>
      <c r="J22" s="30">
        <f t="shared" si="3"/>
        <v>0.4375</v>
      </c>
      <c r="K22" s="30">
        <f t="shared" si="4"/>
        <v>0.59495192307692313</v>
      </c>
    </row>
    <row r="23" spans="1:11" s="13" customFormat="1" ht="30" customHeight="1">
      <c r="A23" s="90">
        <v>18</v>
      </c>
      <c r="B23" s="86" t="s">
        <v>557</v>
      </c>
      <c r="C23" s="40">
        <v>2</v>
      </c>
      <c r="D23" s="30">
        <f t="shared" si="0"/>
        <v>0.16666666666666666</v>
      </c>
      <c r="E23" s="40">
        <v>2</v>
      </c>
      <c r="F23" s="30">
        <f t="shared" si="1"/>
        <v>0.1111111111111111</v>
      </c>
      <c r="G23" s="2">
        <v>3</v>
      </c>
      <c r="H23" s="30">
        <f t="shared" si="2"/>
        <v>0.23076923076923078</v>
      </c>
      <c r="I23" s="40">
        <v>0</v>
      </c>
      <c r="J23" s="30">
        <f t="shared" si="3"/>
        <v>0</v>
      </c>
      <c r="K23" s="30">
        <f t="shared" si="4"/>
        <v>0.12713675213675213</v>
      </c>
    </row>
    <row r="24" spans="1:11" s="13" customFormat="1" ht="30" customHeight="1">
      <c r="A24" s="90">
        <v>19</v>
      </c>
      <c r="B24" s="1" t="s">
        <v>558</v>
      </c>
      <c r="C24" s="40">
        <v>9</v>
      </c>
      <c r="D24" s="30">
        <f t="shared" si="0"/>
        <v>0.75</v>
      </c>
      <c r="E24" s="40">
        <v>9</v>
      </c>
      <c r="F24" s="30">
        <f t="shared" si="1"/>
        <v>0.5</v>
      </c>
      <c r="G24" s="2">
        <v>5</v>
      </c>
      <c r="H24" s="30">
        <f t="shared" si="2"/>
        <v>0.38461538461538464</v>
      </c>
      <c r="I24" s="40">
        <v>3</v>
      </c>
      <c r="J24" s="30">
        <f t="shared" si="3"/>
        <v>0.1875</v>
      </c>
      <c r="K24" s="30">
        <f t="shared" si="4"/>
        <v>0.45552884615384615</v>
      </c>
    </row>
    <row r="25" spans="1:11" s="62" customFormat="1" ht="30" customHeight="1">
      <c r="A25" s="90">
        <v>20</v>
      </c>
      <c r="B25" s="1" t="s">
        <v>559</v>
      </c>
      <c r="C25" s="117">
        <v>9</v>
      </c>
      <c r="D25" s="30">
        <f t="shared" si="0"/>
        <v>0.75</v>
      </c>
      <c r="E25" s="117">
        <v>11</v>
      </c>
      <c r="F25" s="30">
        <f t="shared" si="1"/>
        <v>0.61111111111111116</v>
      </c>
      <c r="G25" s="61">
        <v>9</v>
      </c>
      <c r="H25" s="30">
        <f t="shared" si="2"/>
        <v>0.69230769230769229</v>
      </c>
      <c r="I25" s="117">
        <v>7</v>
      </c>
      <c r="J25" s="30">
        <f t="shared" si="3"/>
        <v>0.4375</v>
      </c>
      <c r="K25" s="30">
        <f t="shared" si="4"/>
        <v>0.62272970085470081</v>
      </c>
    </row>
    <row r="26" spans="1:11" s="62" customFormat="1" ht="30" customHeight="1">
      <c r="A26" s="90">
        <v>21</v>
      </c>
      <c r="B26" s="1" t="s">
        <v>560</v>
      </c>
      <c r="C26" s="117">
        <v>5</v>
      </c>
      <c r="D26" s="30">
        <f t="shared" si="0"/>
        <v>0.41666666666666669</v>
      </c>
      <c r="E26" s="117">
        <v>2</v>
      </c>
      <c r="F26" s="30">
        <f t="shared" si="1"/>
        <v>0.1111111111111111</v>
      </c>
      <c r="G26" s="61">
        <v>3</v>
      </c>
      <c r="H26" s="30">
        <f t="shared" si="2"/>
        <v>0.23076923076923078</v>
      </c>
      <c r="I26" s="117">
        <v>1</v>
      </c>
      <c r="J26" s="30">
        <f t="shared" si="3"/>
        <v>6.25E-2</v>
      </c>
      <c r="K26" s="30">
        <f t="shared" si="4"/>
        <v>0.20526175213675213</v>
      </c>
    </row>
    <row r="27" spans="1:11" s="13" customFormat="1" ht="30" customHeight="1">
      <c r="A27" s="90">
        <v>22</v>
      </c>
      <c r="B27" s="1" t="s">
        <v>561</v>
      </c>
      <c r="C27" s="40">
        <v>12</v>
      </c>
      <c r="D27" s="30">
        <f t="shared" si="0"/>
        <v>1</v>
      </c>
      <c r="E27" s="40">
        <v>10</v>
      </c>
      <c r="F27" s="30">
        <f t="shared" si="1"/>
        <v>0.55555555555555558</v>
      </c>
      <c r="G27" s="2">
        <v>10</v>
      </c>
      <c r="H27" s="30">
        <f t="shared" si="2"/>
        <v>0.76923076923076927</v>
      </c>
      <c r="I27" s="40">
        <v>7</v>
      </c>
      <c r="J27" s="30">
        <f t="shared" si="3"/>
        <v>0.4375</v>
      </c>
      <c r="K27" s="30">
        <f t="shared" si="4"/>
        <v>0.69057158119658124</v>
      </c>
    </row>
    <row r="28" spans="1:11" s="13" customFormat="1" ht="30" customHeight="1">
      <c r="A28" s="90">
        <v>23</v>
      </c>
      <c r="B28" s="1" t="s">
        <v>562</v>
      </c>
      <c r="C28" s="40">
        <v>10</v>
      </c>
      <c r="D28" s="30">
        <f t="shared" si="0"/>
        <v>0.83333333333333337</v>
      </c>
      <c r="E28" s="40">
        <v>5</v>
      </c>
      <c r="F28" s="30">
        <f t="shared" si="1"/>
        <v>0.27777777777777779</v>
      </c>
      <c r="G28" s="2">
        <v>6</v>
      </c>
      <c r="H28" s="30">
        <f t="shared" si="2"/>
        <v>0.46153846153846156</v>
      </c>
      <c r="I28" s="40">
        <v>3</v>
      </c>
      <c r="J28" s="30">
        <f t="shared" si="3"/>
        <v>0.1875</v>
      </c>
      <c r="K28" s="30">
        <f t="shared" si="4"/>
        <v>0.44003739316239321</v>
      </c>
    </row>
    <row r="29" spans="1:11" s="13" customFormat="1" ht="30" customHeight="1">
      <c r="A29" s="90">
        <v>24</v>
      </c>
      <c r="B29" s="1" t="s">
        <v>563</v>
      </c>
      <c r="C29" s="40">
        <v>10</v>
      </c>
      <c r="D29" s="30">
        <f t="shared" si="0"/>
        <v>0.83333333333333337</v>
      </c>
      <c r="E29" s="40">
        <v>13</v>
      </c>
      <c r="F29" s="30">
        <f t="shared" si="1"/>
        <v>0.72222222222222221</v>
      </c>
      <c r="G29" s="2">
        <v>10</v>
      </c>
      <c r="H29" s="30">
        <f t="shared" si="2"/>
        <v>0.76923076923076927</v>
      </c>
      <c r="I29" s="40">
        <v>5</v>
      </c>
      <c r="J29" s="30">
        <f t="shared" si="3"/>
        <v>0.3125</v>
      </c>
      <c r="K29" s="30">
        <f t="shared" si="4"/>
        <v>0.65932158119658124</v>
      </c>
    </row>
    <row r="30" spans="1:11" s="13" customFormat="1" ht="30" customHeight="1">
      <c r="A30" s="91">
        <v>25</v>
      </c>
      <c r="B30" s="64" t="s">
        <v>564</v>
      </c>
      <c r="C30" s="40">
        <v>12</v>
      </c>
      <c r="D30" s="30">
        <f t="shared" si="0"/>
        <v>1</v>
      </c>
      <c r="E30" s="40">
        <v>6</v>
      </c>
      <c r="F30" s="30">
        <f t="shared" si="1"/>
        <v>0.33333333333333331</v>
      </c>
      <c r="G30" s="2">
        <v>3</v>
      </c>
      <c r="H30" s="30">
        <f t="shared" si="2"/>
        <v>0.23076923076923078</v>
      </c>
      <c r="I30" s="40">
        <v>5</v>
      </c>
      <c r="J30" s="30">
        <f t="shared" si="3"/>
        <v>0.3125</v>
      </c>
      <c r="K30" s="30">
        <f t="shared" si="4"/>
        <v>0.46915064102564102</v>
      </c>
    </row>
  </sheetData>
  <mergeCells count="5">
    <mergeCell ref="A1:J1"/>
    <mergeCell ref="C2:D2"/>
    <mergeCell ref="E2:F2"/>
    <mergeCell ref="G2:H2"/>
    <mergeCell ref="I2:J2"/>
  </mergeCells>
  <pageMargins left="0.7" right="0.2" top="0.75" bottom="0.75" header="0.3" footer="0.3"/>
  <pageSetup paperSize="9" scale="75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workbookViewId="0">
      <selection activeCell="M24" sqref="M24"/>
    </sheetView>
  </sheetViews>
  <sheetFormatPr defaultRowHeight="24.95" customHeight="1"/>
  <cols>
    <col min="1" max="1" width="6.42578125" style="19" bestFit="1" customWidth="1"/>
    <col min="2" max="2" width="25.42578125" style="18" customWidth="1"/>
    <col min="3" max="3" width="11.28515625" style="6" customWidth="1"/>
    <col min="4" max="4" width="11.140625" style="8" customWidth="1"/>
    <col min="5" max="5" width="11.28515625" style="6" customWidth="1"/>
    <col min="6" max="6" width="10.7109375" style="8" customWidth="1"/>
    <col min="7" max="7" width="9.140625" style="6"/>
    <col min="8" max="8" width="9.140625" style="8"/>
    <col min="9" max="9" width="10.5703125" style="6" customWidth="1"/>
    <col min="10" max="10" width="10.7109375" style="8" customWidth="1"/>
    <col min="11" max="11" width="9.140625" style="8"/>
    <col min="12" max="16384" width="9.140625" style="6"/>
  </cols>
  <sheetData>
    <row r="1" spans="1:11" s="13" customFormat="1" ht="18.75">
      <c r="A1" s="156" t="s">
        <v>370</v>
      </c>
      <c r="B1" s="156"/>
      <c r="C1" s="156"/>
      <c r="D1" s="156"/>
      <c r="E1" s="156"/>
      <c r="F1" s="156"/>
      <c r="G1" s="156"/>
      <c r="H1" s="156"/>
      <c r="I1" s="156"/>
      <c r="J1" s="156"/>
      <c r="K1" s="58"/>
    </row>
    <row r="2" spans="1:11" s="79" customFormat="1" ht="15.75">
      <c r="A2" s="77"/>
      <c r="B2" s="92" t="s">
        <v>202</v>
      </c>
      <c r="C2" s="159" t="s">
        <v>369</v>
      </c>
      <c r="D2" s="159"/>
      <c r="E2" s="159" t="s">
        <v>366</v>
      </c>
      <c r="F2" s="159"/>
      <c r="G2" s="168" t="s">
        <v>367</v>
      </c>
      <c r="H2" s="169"/>
      <c r="I2" s="159" t="s">
        <v>368</v>
      </c>
      <c r="J2" s="159"/>
      <c r="K2" s="78"/>
    </row>
    <row r="3" spans="1:11" s="13" customFormat="1" ht="21">
      <c r="A3" s="36"/>
      <c r="B3" s="82" t="s">
        <v>211</v>
      </c>
      <c r="C3" s="76" t="s">
        <v>224</v>
      </c>
      <c r="D3" s="42" t="s">
        <v>208</v>
      </c>
      <c r="E3" s="76" t="s">
        <v>224</v>
      </c>
      <c r="F3" s="42" t="s">
        <v>208</v>
      </c>
      <c r="G3" s="76" t="s">
        <v>224</v>
      </c>
      <c r="H3" s="42" t="s">
        <v>208</v>
      </c>
      <c r="I3" s="76" t="s">
        <v>224</v>
      </c>
      <c r="J3" s="42" t="s">
        <v>208</v>
      </c>
      <c r="K3" s="58"/>
    </row>
    <row r="4" spans="1:11" s="13" customFormat="1" ht="15">
      <c r="A4" s="59"/>
      <c r="B4" s="64" t="s">
        <v>209</v>
      </c>
      <c r="C4" s="116">
        <v>12</v>
      </c>
      <c r="D4" s="135"/>
      <c r="E4" s="116">
        <v>18</v>
      </c>
      <c r="F4" s="135"/>
      <c r="G4" s="31">
        <v>13</v>
      </c>
      <c r="H4" s="135"/>
      <c r="I4" s="116">
        <v>16</v>
      </c>
      <c r="J4" s="132"/>
      <c r="K4" s="30" t="s">
        <v>210</v>
      </c>
    </row>
    <row r="5" spans="1:11" s="60" customFormat="1" ht="15.75">
      <c r="A5" s="16" t="s">
        <v>225</v>
      </c>
      <c r="B5" s="14" t="s">
        <v>188</v>
      </c>
      <c r="C5" s="118"/>
      <c r="D5" s="136"/>
      <c r="E5" s="118"/>
      <c r="F5" s="136"/>
      <c r="G5" s="105"/>
      <c r="H5" s="136"/>
      <c r="I5" s="118"/>
      <c r="J5" s="136"/>
      <c r="K5" s="136"/>
    </row>
    <row r="6" spans="1:11" s="13" customFormat="1" ht="30" customHeight="1">
      <c r="A6" s="90">
        <v>1</v>
      </c>
      <c r="B6" s="1" t="s">
        <v>565</v>
      </c>
      <c r="C6" s="40">
        <v>10</v>
      </c>
      <c r="D6" s="30">
        <f>C6/12</f>
        <v>0.83333333333333337</v>
      </c>
      <c r="E6" s="40">
        <v>12</v>
      </c>
      <c r="F6" s="30">
        <f>E6/18</f>
        <v>0.66666666666666663</v>
      </c>
      <c r="G6" s="2">
        <v>9</v>
      </c>
      <c r="H6" s="30">
        <f>G6/13</f>
        <v>0.69230769230769229</v>
      </c>
      <c r="I6" s="40">
        <v>7</v>
      </c>
      <c r="J6" s="30">
        <f>I6/16</f>
        <v>0.4375</v>
      </c>
      <c r="K6" s="30">
        <f>SUM(D6+F6+H6+J6)/4</f>
        <v>0.65745192307692313</v>
      </c>
    </row>
    <row r="7" spans="1:11" s="13" customFormat="1" ht="30" customHeight="1">
      <c r="A7" s="90">
        <v>2</v>
      </c>
      <c r="B7" s="1" t="s">
        <v>566</v>
      </c>
      <c r="C7" s="40">
        <v>9</v>
      </c>
      <c r="D7" s="30">
        <f t="shared" ref="D7:D29" si="0">C7/12</f>
        <v>0.75</v>
      </c>
      <c r="E7" s="40">
        <v>5</v>
      </c>
      <c r="F7" s="30">
        <f t="shared" ref="F7:F29" si="1">E7/18</f>
        <v>0.27777777777777779</v>
      </c>
      <c r="G7" s="2">
        <v>6</v>
      </c>
      <c r="H7" s="30">
        <f t="shared" ref="H7:H29" si="2">G7/13</f>
        <v>0.46153846153846156</v>
      </c>
      <c r="I7" s="40">
        <v>3</v>
      </c>
      <c r="J7" s="30">
        <f t="shared" ref="J7:J29" si="3">I7/16</f>
        <v>0.1875</v>
      </c>
      <c r="K7" s="30">
        <f t="shared" ref="K7:K29" si="4">SUM(D7+F7+H7+J7)/4</f>
        <v>0.41920405982905984</v>
      </c>
    </row>
    <row r="8" spans="1:11" s="13" customFormat="1" ht="30" customHeight="1">
      <c r="A8" s="90">
        <v>3</v>
      </c>
      <c r="B8" s="1" t="s">
        <v>567</v>
      </c>
      <c r="C8" s="40">
        <v>10</v>
      </c>
      <c r="D8" s="30">
        <f t="shared" si="0"/>
        <v>0.83333333333333337</v>
      </c>
      <c r="E8" s="40">
        <v>7</v>
      </c>
      <c r="F8" s="30">
        <f t="shared" si="1"/>
        <v>0.3888888888888889</v>
      </c>
      <c r="G8" s="2">
        <v>6</v>
      </c>
      <c r="H8" s="30">
        <f t="shared" si="2"/>
        <v>0.46153846153846156</v>
      </c>
      <c r="I8" s="40">
        <v>8</v>
      </c>
      <c r="J8" s="30">
        <f t="shared" si="3"/>
        <v>0.5</v>
      </c>
      <c r="K8" s="30">
        <f t="shared" si="4"/>
        <v>0.545940170940171</v>
      </c>
    </row>
    <row r="9" spans="1:11" s="13" customFormat="1" ht="30" customHeight="1">
      <c r="A9" s="90">
        <v>4</v>
      </c>
      <c r="B9" s="1" t="s">
        <v>568</v>
      </c>
      <c r="C9" s="40">
        <v>9</v>
      </c>
      <c r="D9" s="30">
        <f t="shared" si="0"/>
        <v>0.75</v>
      </c>
      <c r="E9" s="40">
        <v>5</v>
      </c>
      <c r="F9" s="30">
        <f t="shared" si="1"/>
        <v>0.27777777777777779</v>
      </c>
      <c r="G9" s="2">
        <v>6</v>
      </c>
      <c r="H9" s="30">
        <f t="shared" si="2"/>
        <v>0.46153846153846156</v>
      </c>
      <c r="I9" s="40">
        <v>4</v>
      </c>
      <c r="J9" s="30">
        <f t="shared" si="3"/>
        <v>0.25</v>
      </c>
      <c r="K9" s="30">
        <f t="shared" si="4"/>
        <v>0.43482905982905984</v>
      </c>
    </row>
    <row r="10" spans="1:11" s="13" customFormat="1" ht="30" customHeight="1">
      <c r="A10" s="90">
        <v>5</v>
      </c>
      <c r="B10" s="1" t="s">
        <v>569</v>
      </c>
      <c r="C10" s="40">
        <v>9</v>
      </c>
      <c r="D10" s="30">
        <f t="shared" si="0"/>
        <v>0.75</v>
      </c>
      <c r="E10" s="40">
        <v>4</v>
      </c>
      <c r="F10" s="30">
        <f t="shared" si="1"/>
        <v>0.22222222222222221</v>
      </c>
      <c r="G10" s="2">
        <v>6</v>
      </c>
      <c r="H10" s="30">
        <f t="shared" si="2"/>
        <v>0.46153846153846156</v>
      </c>
      <c r="I10" s="40">
        <v>2</v>
      </c>
      <c r="J10" s="30">
        <f t="shared" si="3"/>
        <v>0.125</v>
      </c>
      <c r="K10" s="30">
        <f t="shared" si="4"/>
        <v>0.38969017094017094</v>
      </c>
    </row>
    <row r="11" spans="1:11" s="13" customFormat="1" ht="30" customHeight="1">
      <c r="A11" s="90">
        <v>6</v>
      </c>
      <c r="B11" s="1" t="s">
        <v>570</v>
      </c>
      <c r="C11" s="40">
        <v>9</v>
      </c>
      <c r="D11" s="30">
        <f t="shared" si="0"/>
        <v>0.75</v>
      </c>
      <c r="E11" s="40">
        <v>8</v>
      </c>
      <c r="F11" s="30">
        <f t="shared" si="1"/>
        <v>0.44444444444444442</v>
      </c>
      <c r="G11" s="2">
        <v>8</v>
      </c>
      <c r="H11" s="30">
        <f t="shared" si="2"/>
        <v>0.61538461538461542</v>
      </c>
      <c r="I11" s="40">
        <v>5</v>
      </c>
      <c r="J11" s="30">
        <f t="shared" si="3"/>
        <v>0.3125</v>
      </c>
      <c r="K11" s="30">
        <f t="shared" si="4"/>
        <v>0.5305822649572649</v>
      </c>
    </row>
    <row r="12" spans="1:11" s="13" customFormat="1" ht="30" customHeight="1">
      <c r="A12" s="90">
        <v>7</v>
      </c>
      <c r="B12" s="86" t="s">
        <v>571</v>
      </c>
      <c r="C12" s="40">
        <v>7</v>
      </c>
      <c r="D12" s="30">
        <f t="shared" si="0"/>
        <v>0.58333333333333337</v>
      </c>
      <c r="E12" s="40">
        <v>6</v>
      </c>
      <c r="F12" s="30">
        <f t="shared" si="1"/>
        <v>0.33333333333333331</v>
      </c>
      <c r="G12" s="2">
        <v>6</v>
      </c>
      <c r="H12" s="30">
        <f t="shared" si="2"/>
        <v>0.46153846153846156</v>
      </c>
      <c r="I12" s="40">
        <v>1</v>
      </c>
      <c r="J12" s="30">
        <f t="shared" si="3"/>
        <v>6.25E-2</v>
      </c>
      <c r="K12" s="30">
        <f t="shared" si="4"/>
        <v>0.36017628205128205</v>
      </c>
    </row>
    <row r="13" spans="1:11" s="13" customFormat="1" ht="30" customHeight="1">
      <c r="A13" s="90">
        <v>8</v>
      </c>
      <c r="B13" s="1" t="s">
        <v>572</v>
      </c>
      <c r="C13" s="40">
        <v>7</v>
      </c>
      <c r="D13" s="30">
        <f t="shared" si="0"/>
        <v>0.58333333333333337</v>
      </c>
      <c r="E13" s="40">
        <v>6</v>
      </c>
      <c r="F13" s="30">
        <f t="shared" si="1"/>
        <v>0.33333333333333331</v>
      </c>
      <c r="G13" s="2">
        <v>7</v>
      </c>
      <c r="H13" s="30">
        <f t="shared" si="2"/>
        <v>0.53846153846153844</v>
      </c>
      <c r="I13" s="40">
        <v>4</v>
      </c>
      <c r="J13" s="30">
        <f t="shared" si="3"/>
        <v>0.25</v>
      </c>
      <c r="K13" s="30">
        <f t="shared" si="4"/>
        <v>0.42628205128205132</v>
      </c>
    </row>
    <row r="14" spans="1:11" s="13" customFormat="1" ht="30" customHeight="1">
      <c r="A14" s="90">
        <v>9</v>
      </c>
      <c r="B14" s="1" t="s">
        <v>573</v>
      </c>
      <c r="C14" s="40">
        <v>12</v>
      </c>
      <c r="D14" s="30">
        <f t="shared" si="0"/>
        <v>1</v>
      </c>
      <c r="E14" s="40">
        <v>10</v>
      </c>
      <c r="F14" s="30">
        <f t="shared" si="1"/>
        <v>0.55555555555555558</v>
      </c>
      <c r="G14" s="2">
        <v>9</v>
      </c>
      <c r="H14" s="30">
        <f t="shared" si="2"/>
        <v>0.69230769230769229</v>
      </c>
      <c r="I14" s="40">
        <v>6</v>
      </c>
      <c r="J14" s="30">
        <f t="shared" si="3"/>
        <v>0.375</v>
      </c>
      <c r="K14" s="30">
        <f t="shared" si="4"/>
        <v>0.65571581196581197</v>
      </c>
    </row>
    <row r="15" spans="1:11" s="13" customFormat="1" ht="30" customHeight="1">
      <c r="A15" s="90">
        <v>10</v>
      </c>
      <c r="B15" s="1" t="s">
        <v>574</v>
      </c>
      <c r="C15" s="40">
        <v>12</v>
      </c>
      <c r="D15" s="30">
        <f t="shared" si="0"/>
        <v>1</v>
      </c>
      <c r="E15" s="40">
        <v>8</v>
      </c>
      <c r="F15" s="30">
        <f t="shared" si="1"/>
        <v>0.44444444444444442</v>
      </c>
      <c r="G15" s="2">
        <v>6</v>
      </c>
      <c r="H15" s="30">
        <f t="shared" si="2"/>
        <v>0.46153846153846156</v>
      </c>
      <c r="I15" s="40">
        <v>7</v>
      </c>
      <c r="J15" s="30">
        <f t="shared" si="3"/>
        <v>0.4375</v>
      </c>
      <c r="K15" s="30">
        <f t="shared" si="4"/>
        <v>0.58587072649572647</v>
      </c>
    </row>
    <row r="16" spans="1:11" s="13" customFormat="1" ht="30" customHeight="1">
      <c r="A16" s="90">
        <v>11</v>
      </c>
      <c r="B16" s="1" t="s">
        <v>575</v>
      </c>
      <c r="C16" s="40">
        <v>11</v>
      </c>
      <c r="D16" s="30">
        <f t="shared" si="0"/>
        <v>0.91666666666666663</v>
      </c>
      <c r="E16" s="40">
        <v>10</v>
      </c>
      <c r="F16" s="30">
        <f t="shared" si="1"/>
        <v>0.55555555555555558</v>
      </c>
      <c r="G16" s="2">
        <v>9</v>
      </c>
      <c r="H16" s="30">
        <f t="shared" si="2"/>
        <v>0.69230769230769229</v>
      </c>
      <c r="I16" s="40">
        <v>6</v>
      </c>
      <c r="J16" s="30">
        <f t="shared" si="3"/>
        <v>0.375</v>
      </c>
      <c r="K16" s="30">
        <f t="shared" si="4"/>
        <v>0.63488247863247871</v>
      </c>
    </row>
    <row r="17" spans="1:11" s="13" customFormat="1" ht="30" customHeight="1">
      <c r="A17" s="90">
        <v>12</v>
      </c>
      <c r="B17" s="1" t="s">
        <v>576</v>
      </c>
      <c r="C17" s="40">
        <v>11</v>
      </c>
      <c r="D17" s="30">
        <f t="shared" si="0"/>
        <v>0.91666666666666663</v>
      </c>
      <c r="E17" s="40">
        <v>6</v>
      </c>
      <c r="F17" s="30">
        <f t="shared" si="1"/>
        <v>0.33333333333333331</v>
      </c>
      <c r="G17" s="2">
        <v>5</v>
      </c>
      <c r="H17" s="30">
        <f t="shared" si="2"/>
        <v>0.38461538461538464</v>
      </c>
      <c r="I17" s="40">
        <v>5</v>
      </c>
      <c r="J17" s="30">
        <f t="shared" si="3"/>
        <v>0.3125</v>
      </c>
      <c r="K17" s="30">
        <f t="shared" si="4"/>
        <v>0.48677884615384615</v>
      </c>
    </row>
    <row r="18" spans="1:11" s="13" customFormat="1" ht="30" customHeight="1">
      <c r="A18" s="90">
        <v>13</v>
      </c>
      <c r="B18" s="1" t="s">
        <v>577</v>
      </c>
      <c r="C18" s="40">
        <v>6</v>
      </c>
      <c r="D18" s="30">
        <f t="shared" si="0"/>
        <v>0.5</v>
      </c>
      <c r="E18" s="40">
        <v>4</v>
      </c>
      <c r="F18" s="30">
        <f t="shared" si="1"/>
        <v>0.22222222222222221</v>
      </c>
      <c r="G18" s="2">
        <v>4</v>
      </c>
      <c r="H18" s="30">
        <f t="shared" si="2"/>
        <v>0.30769230769230771</v>
      </c>
      <c r="I18" s="40">
        <v>1</v>
      </c>
      <c r="J18" s="30">
        <f t="shared" si="3"/>
        <v>6.25E-2</v>
      </c>
      <c r="K18" s="30">
        <f t="shared" si="4"/>
        <v>0.27310363247863245</v>
      </c>
    </row>
    <row r="19" spans="1:11" s="13" customFormat="1" ht="30" customHeight="1">
      <c r="A19" s="90">
        <v>14</v>
      </c>
      <c r="B19" s="1" t="s">
        <v>578</v>
      </c>
      <c r="C19" s="40">
        <v>8</v>
      </c>
      <c r="D19" s="30">
        <f t="shared" si="0"/>
        <v>0.66666666666666663</v>
      </c>
      <c r="E19" s="40">
        <v>5</v>
      </c>
      <c r="F19" s="30">
        <f t="shared" si="1"/>
        <v>0.27777777777777779</v>
      </c>
      <c r="G19" s="2">
        <v>6</v>
      </c>
      <c r="H19" s="30">
        <f t="shared" si="2"/>
        <v>0.46153846153846156</v>
      </c>
      <c r="I19" s="40">
        <v>5</v>
      </c>
      <c r="J19" s="30">
        <f t="shared" si="3"/>
        <v>0.3125</v>
      </c>
      <c r="K19" s="30">
        <f t="shared" si="4"/>
        <v>0.42962072649572647</v>
      </c>
    </row>
    <row r="20" spans="1:11" s="13" customFormat="1" ht="30" customHeight="1">
      <c r="A20" s="90">
        <v>15</v>
      </c>
      <c r="B20" s="1" t="s">
        <v>579</v>
      </c>
      <c r="C20" s="40">
        <v>0</v>
      </c>
      <c r="D20" s="30">
        <f t="shared" si="0"/>
        <v>0</v>
      </c>
      <c r="E20" s="40">
        <v>0</v>
      </c>
      <c r="F20" s="30">
        <f t="shared" si="1"/>
        <v>0</v>
      </c>
      <c r="G20" s="2">
        <v>0</v>
      </c>
      <c r="H20" s="30">
        <f t="shared" si="2"/>
        <v>0</v>
      </c>
      <c r="I20" s="40">
        <v>0</v>
      </c>
      <c r="J20" s="30">
        <f t="shared" si="3"/>
        <v>0</v>
      </c>
      <c r="K20" s="30">
        <f t="shared" si="4"/>
        <v>0</v>
      </c>
    </row>
    <row r="21" spans="1:11" s="13" customFormat="1" ht="30" customHeight="1">
      <c r="A21" s="90">
        <v>16</v>
      </c>
      <c r="B21" s="1" t="s">
        <v>580</v>
      </c>
      <c r="C21" s="40">
        <v>9</v>
      </c>
      <c r="D21" s="30">
        <f t="shared" si="0"/>
        <v>0.75</v>
      </c>
      <c r="E21" s="40">
        <v>5</v>
      </c>
      <c r="F21" s="30">
        <f t="shared" si="1"/>
        <v>0.27777777777777779</v>
      </c>
      <c r="G21" s="2">
        <v>6</v>
      </c>
      <c r="H21" s="30">
        <f t="shared" si="2"/>
        <v>0.46153846153846156</v>
      </c>
      <c r="I21" s="40">
        <v>3</v>
      </c>
      <c r="J21" s="30">
        <f t="shared" si="3"/>
        <v>0.1875</v>
      </c>
      <c r="K21" s="30">
        <f t="shared" si="4"/>
        <v>0.41920405982905984</v>
      </c>
    </row>
    <row r="22" spans="1:11" s="13" customFormat="1" ht="30" customHeight="1">
      <c r="A22" s="90">
        <v>17</v>
      </c>
      <c r="B22" s="1" t="s">
        <v>581</v>
      </c>
      <c r="C22" s="40">
        <v>10</v>
      </c>
      <c r="D22" s="30">
        <f t="shared" si="0"/>
        <v>0.83333333333333337</v>
      </c>
      <c r="E22" s="40">
        <v>13</v>
      </c>
      <c r="F22" s="30">
        <f t="shared" si="1"/>
        <v>0.72222222222222221</v>
      </c>
      <c r="G22" s="2">
        <v>11</v>
      </c>
      <c r="H22" s="30">
        <f t="shared" si="2"/>
        <v>0.84615384615384615</v>
      </c>
      <c r="I22" s="40">
        <v>10</v>
      </c>
      <c r="J22" s="30">
        <f t="shared" si="3"/>
        <v>0.625</v>
      </c>
      <c r="K22" s="30">
        <f t="shared" si="4"/>
        <v>0.7566773504273504</v>
      </c>
    </row>
    <row r="23" spans="1:11" s="13" customFormat="1" ht="30" customHeight="1">
      <c r="A23" s="90">
        <v>18</v>
      </c>
      <c r="B23" s="1" t="s">
        <v>582</v>
      </c>
      <c r="C23" s="40">
        <v>7</v>
      </c>
      <c r="D23" s="30">
        <f t="shared" si="0"/>
        <v>0.58333333333333337</v>
      </c>
      <c r="E23" s="40">
        <v>4</v>
      </c>
      <c r="F23" s="30">
        <f t="shared" si="1"/>
        <v>0.22222222222222221</v>
      </c>
      <c r="G23" s="2">
        <v>3</v>
      </c>
      <c r="H23" s="30">
        <f t="shared" si="2"/>
        <v>0.23076923076923078</v>
      </c>
      <c r="I23" s="40">
        <v>1</v>
      </c>
      <c r="J23" s="30">
        <f t="shared" si="3"/>
        <v>6.25E-2</v>
      </c>
      <c r="K23" s="30">
        <f t="shared" si="4"/>
        <v>0.2747061965811966</v>
      </c>
    </row>
    <row r="24" spans="1:11" s="13" customFormat="1" ht="30" customHeight="1">
      <c r="A24" s="90">
        <v>19</v>
      </c>
      <c r="B24" s="1" t="s">
        <v>583</v>
      </c>
      <c r="C24" s="40">
        <v>8</v>
      </c>
      <c r="D24" s="30">
        <f t="shared" si="0"/>
        <v>0.66666666666666663</v>
      </c>
      <c r="E24" s="40">
        <v>5</v>
      </c>
      <c r="F24" s="30">
        <f t="shared" si="1"/>
        <v>0.27777777777777779</v>
      </c>
      <c r="G24" s="2">
        <v>7</v>
      </c>
      <c r="H24" s="30">
        <f t="shared" si="2"/>
        <v>0.53846153846153844</v>
      </c>
      <c r="I24" s="40">
        <v>3</v>
      </c>
      <c r="J24" s="30">
        <f t="shared" si="3"/>
        <v>0.1875</v>
      </c>
      <c r="K24" s="30">
        <f t="shared" si="4"/>
        <v>0.41760149572649574</v>
      </c>
    </row>
    <row r="25" spans="1:11" s="62" customFormat="1" ht="30" customHeight="1">
      <c r="A25" s="90">
        <v>20</v>
      </c>
      <c r="B25" s="1" t="s">
        <v>584</v>
      </c>
      <c r="C25" s="117">
        <v>12</v>
      </c>
      <c r="D25" s="30">
        <f t="shared" si="0"/>
        <v>1</v>
      </c>
      <c r="E25" s="117">
        <v>11</v>
      </c>
      <c r="F25" s="30">
        <f t="shared" si="1"/>
        <v>0.61111111111111116</v>
      </c>
      <c r="G25" s="61">
        <v>9</v>
      </c>
      <c r="H25" s="30">
        <f t="shared" si="2"/>
        <v>0.69230769230769229</v>
      </c>
      <c r="I25" s="117">
        <v>5</v>
      </c>
      <c r="J25" s="30">
        <f t="shared" si="3"/>
        <v>0.3125</v>
      </c>
      <c r="K25" s="30">
        <f t="shared" si="4"/>
        <v>0.65397970085470081</v>
      </c>
    </row>
    <row r="26" spans="1:11" s="62" customFormat="1" ht="30" customHeight="1">
      <c r="A26" s="90">
        <v>21</v>
      </c>
      <c r="B26" s="1" t="s">
        <v>585</v>
      </c>
      <c r="C26" s="117">
        <v>8</v>
      </c>
      <c r="D26" s="30">
        <f t="shared" si="0"/>
        <v>0.66666666666666663</v>
      </c>
      <c r="E26" s="117">
        <v>11</v>
      </c>
      <c r="F26" s="30">
        <f t="shared" si="1"/>
        <v>0.61111111111111116</v>
      </c>
      <c r="G26" s="61">
        <v>8</v>
      </c>
      <c r="H26" s="30">
        <f t="shared" si="2"/>
        <v>0.61538461538461542</v>
      </c>
      <c r="I26" s="117">
        <v>7</v>
      </c>
      <c r="J26" s="30">
        <f t="shared" si="3"/>
        <v>0.4375</v>
      </c>
      <c r="K26" s="30">
        <f t="shared" si="4"/>
        <v>0.58266559829059827</v>
      </c>
    </row>
    <row r="27" spans="1:11" s="13" customFormat="1" ht="30" customHeight="1">
      <c r="A27" s="90">
        <v>22</v>
      </c>
      <c r="B27" s="1" t="s">
        <v>586</v>
      </c>
      <c r="C27" s="40">
        <v>6</v>
      </c>
      <c r="D27" s="30">
        <f t="shared" si="0"/>
        <v>0.5</v>
      </c>
      <c r="E27" s="40">
        <v>3</v>
      </c>
      <c r="F27" s="30">
        <f t="shared" si="1"/>
        <v>0.16666666666666666</v>
      </c>
      <c r="G27" s="2">
        <v>4</v>
      </c>
      <c r="H27" s="30">
        <f t="shared" si="2"/>
        <v>0.30769230769230771</v>
      </c>
      <c r="I27" s="40">
        <v>3</v>
      </c>
      <c r="J27" s="30">
        <f t="shared" si="3"/>
        <v>0.1875</v>
      </c>
      <c r="K27" s="30">
        <f t="shared" si="4"/>
        <v>0.29046474358974361</v>
      </c>
    </row>
    <row r="28" spans="1:11" s="13" customFormat="1" ht="30" customHeight="1">
      <c r="A28" s="90">
        <v>23</v>
      </c>
      <c r="B28" s="1" t="s">
        <v>587</v>
      </c>
      <c r="C28" s="40">
        <v>6</v>
      </c>
      <c r="D28" s="30">
        <f t="shared" si="0"/>
        <v>0.5</v>
      </c>
      <c r="E28" s="40">
        <v>3</v>
      </c>
      <c r="F28" s="30">
        <f t="shared" si="1"/>
        <v>0.16666666666666666</v>
      </c>
      <c r="G28" s="2">
        <v>3</v>
      </c>
      <c r="H28" s="30">
        <f t="shared" si="2"/>
        <v>0.23076923076923078</v>
      </c>
      <c r="I28" s="40">
        <v>1</v>
      </c>
      <c r="J28" s="30">
        <f t="shared" si="3"/>
        <v>6.25E-2</v>
      </c>
      <c r="K28" s="30">
        <f t="shared" si="4"/>
        <v>0.23998397435897434</v>
      </c>
    </row>
    <row r="29" spans="1:11" s="13" customFormat="1" ht="30" customHeight="1">
      <c r="A29" s="90">
        <v>24</v>
      </c>
      <c r="B29" s="1" t="s">
        <v>588</v>
      </c>
      <c r="C29" s="40">
        <v>8</v>
      </c>
      <c r="D29" s="30">
        <f t="shared" si="0"/>
        <v>0.66666666666666663</v>
      </c>
      <c r="E29" s="40">
        <v>6</v>
      </c>
      <c r="F29" s="30">
        <f t="shared" si="1"/>
        <v>0.33333333333333331</v>
      </c>
      <c r="G29" s="2">
        <v>6</v>
      </c>
      <c r="H29" s="30">
        <f t="shared" si="2"/>
        <v>0.46153846153846156</v>
      </c>
      <c r="I29" s="40">
        <v>6</v>
      </c>
      <c r="J29" s="30">
        <f t="shared" si="3"/>
        <v>0.375</v>
      </c>
      <c r="K29" s="30">
        <f t="shared" si="4"/>
        <v>0.45913461538461542</v>
      </c>
    </row>
  </sheetData>
  <mergeCells count="5">
    <mergeCell ref="A1:J1"/>
    <mergeCell ref="C2:D2"/>
    <mergeCell ref="E2:F2"/>
    <mergeCell ref="G2:H2"/>
    <mergeCell ref="I2:J2"/>
  </mergeCells>
  <pageMargins left="0.7" right="0.2" top="0.5" bottom="0.5" header="0.3" footer="0.3"/>
  <pageSetup paperSize="9" scale="75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9"/>
  <sheetViews>
    <sheetView workbookViewId="0">
      <selection activeCell="O37" sqref="O37"/>
    </sheetView>
  </sheetViews>
  <sheetFormatPr defaultRowHeight="24.95" customHeight="1"/>
  <cols>
    <col min="1" max="1" width="6.42578125" style="19" bestFit="1" customWidth="1"/>
    <col min="2" max="2" width="25.42578125" style="18" customWidth="1"/>
    <col min="3" max="3" width="11.28515625" style="6" customWidth="1"/>
    <col min="4" max="4" width="11.140625" style="8" customWidth="1"/>
    <col min="5" max="5" width="11.28515625" style="6" customWidth="1"/>
    <col min="6" max="6" width="10.7109375" style="8" customWidth="1"/>
    <col min="7" max="7" width="9.140625" style="6"/>
    <col min="8" max="8" width="9.140625" style="8"/>
    <col min="9" max="9" width="10.5703125" style="6" customWidth="1"/>
    <col min="10" max="10" width="10.7109375" style="8" customWidth="1"/>
    <col min="11" max="11" width="9.140625" style="8"/>
    <col min="12" max="16384" width="9.140625" style="6"/>
  </cols>
  <sheetData>
    <row r="1" spans="1:11" s="13" customFormat="1" ht="18.75">
      <c r="A1" s="156" t="s">
        <v>371</v>
      </c>
      <c r="B1" s="156"/>
      <c r="C1" s="156"/>
      <c r="D1" s="156"/>
      <c r="E1" s="156"/>
      <c r="F1" s="156"/>
      <c r="G1" s="156"/>
      <c r="H1" s="156"/>
      <c r="I1" s="156"/>
      <c r="J1" s="156"/>
      <c r="K1" s="58"/>
    </row>
    <row r="2" spans="1:11" s="79" customFormat="1" ht="15.75">
      <c r="A2" s="77"/>
      <c r="B2" s="80" t="s">
        <v>202</v>
      </c>
      <c r="C2" s="159" t="s">
        <v>369</v>
      </c>
      <c r="D2" s="159"/>
      <c r="E2" s="159" t="s">
        <v>366</v>
      </c>
      <c r="F2" s="159"/>
      <c r="G2" s="168" t="s">
        <v>367</v>
      </c>
      <c r="H2" s="169"/>
      <c r="I2" s="159" t="s">
        <v>368</v>
      </c>
      <c r="J2" s="159"/>
      <c r="K2" s="78"/>
    </row>
    <row r="3" spans="1:11" s="13" customFormat="1" ht="21">
      <c r="A3" s="36"/>
      <c r="B3" s="38" t="s">
        <v>211</v>
      </c>
      <c r="C3" s="76" t="s">
        <v>224</v>
      </c>
      <c r="D3" s="42" t="s">
        <v>208</v>
      </c>
      <c r="E3" s="76" t="s">
        <v>224</v>
      </c>
      <c r="F3" s="42" t="s">
        <v>208</v>
      </c>
      <c r="G3" s="76" t="s">
        <v>224</v>
      </c>
      <c r="H3" s="42" t="s">
        <v>208</v>
      </c>
      <c r="I3" s="76" t="s">
        <v>224</v>
      </c>
      <c r="J3" s="42" t="s">
        <v>208</v>
      </c>
      <c r="K3" s="58"/>
    </row>
    <row r="4" spans="1:11" s="13" customFormat="1" ht="15">
      <c r="A4" s="59"/>
      <c r="B4" s="65" t="s">
        <v>209</v>
      </c>
      <c r="C4" s="116">
        <v>12</v>
      </c>
      <c r="D4" s="135"/>
      <c r="E4" s="116">
        <v>17</v>
      </c>
      <c r="F4" s="135"/>
      <c r="G4" s="31">
        <v>15</v>
      </c>
      <c r="H4" s="135"/>
      <c r="I4" s="31">
        <v>17</v>
      </c>
      <c r="J4" s="132"/>
      <c r="K4" s="30" t="s">
        <v>210</v>
      </c>
    </row>
    <row r="5" spans="1:11" s="60" customFormat="1" ht="15.75">
      <c r="A5" s="16" t="s">
        <v>225</v>
      </c>
      <c r="B5" s="14" t="s">
        <v>188</v>
      </c>
      <c r="C5" s="118"/>
      <c r="D5" s="136"/>
      <c r="E5" s="118"/>
      <c r="F5" s="136"/>
      <c r="G5" s="105"/>
      <c r="H5" s="136"/>
      <c r="I5" s="105"/>
      <c r="J5" s="136"/>
      <c r="K5" s="136"/>
    </row>
    <row r="6" spans="1:11" s="13" customFormat="1" ht="30" customHeight="1">
      <c r="A6" s="90">
        <v>1</v>
      </c>
      <c r="B6" s="93" t="s">
        <v>589</v>
      </c>
      <c r="C6" s="40">
        <v>8</v>
      </c>
      <c r="D6" s="30">
        <f>C6/12</f>
        <v>0.66666666666666663</v>
      </c>
      <c r="E6" s="40">
        <v>9</v>
      </c>
      <c r="F6" s="30">
        <f>E6/17</f>
        <v>0.52941176470588236</v>
      </c>
      <c r="G6" s="2">
        <v>10</v>
      </c>
      <c r="H6" s="30">
        <f>G6/15</f>
        <v>0.66666666666666663</v>
      </c>
      <c r="I6" s="2">
        <v>1</v>
      </c>
      <c r="J6" s="30">
        <f>I6/17</f>
        <v>5.8823529411764705E-2</v>
      </c>
      <c r="K6" s="30">
        <f>SUM(D6+F6+H6+J6)/4</f>
        <v>0.48039215686274511</v>
      </c>
    </row>
    <row r="7" spans="1:11" s="13" customFormat="1" ht="30" customHeight="1">
      <c r="A7" s="90">
        <v>2</v>
      </c>
      <c r="B7" s="93" t="s">
        <v>590</v>
      </c>
      <c r="C7" s="40">
        <v>9</v>
      </c>
      <c r="D7" s="30">
        <f t="shared" ref="D7:D70" si="0">C7/12</f>
        <v>0.75</v>
      </c>
      <c r="E7" s="40">
        <v>6</v>
      </c>
      <c r="F7" s="30">
        <f t="shared" ref="F7:F70" si="1">E7/17</f>
        <v>0.35294117647058826</v>
      </c>
      <c r="G7" s="2">
        <v>5</v>
      </c>
      <c r="H7" s="30">
        <f t="shared" ref="H7:H70" si="2">G7/15</f>
        <v>0.33333333333333331</v>
      </c>
      <c r="I7" s="2">
        <v>1</v>
      </c>
      <c r="J7" s="30">
        <f t="shared" ref="J7:J70" si="3">I7/17</f>
        <v>5.8823529411764705E-2</v>
      </c>
      <c r="K7" s="30">
        <f t="shared" ref="K7:K70" si="4">SUM(D7+F7+H7+J7)/4</f>
        <v>0.37377450980392157</v>
      </c>
    </row>
    <row r="8" spans="1:11" s="13" customFormat="1" ht="30" customHeight="1">
      <c r="A8" s="90">
        <v>3</v>
      </c>
      <c r="B8" s="93" t="s">
        <v>591</v>
      </c>
      <c r="C8" s="40">
        <v>12</v>
      </c>
      <c r="D8" s="30">
        <f t="shared" si="0"/>
        <v>1</v>
      </c>
      <c r="E8" s="40">
        <v>5</v>
      </c>
      <c r="F8" s="30">
        <f t="shared" si="1"/>
        <v>0.29411764705882354</v>
      </c>
      <c r="G8" s="2">
        <v>3</v>
      </c>
      <c r="H8" s="30">
        <f t="shared" si="2"/>
        <v>0.2</v>
      </c>
      <c r="I8" s="2">
        <v>3</v>
      </c>
      <c r="J8" s="30">
        <f t="shared" si="3"/>
        <v>0.17647058823529413</v>
      </c>
      <c r="K8" s="30">
        <f t="shared" si="4"/>
        <v>0.41764705882352943</v>
      </c>
    </row>
    <row r="9" spans="1:11" s="13" customFormat="1" ht="30" customHeight="1">
      <c r="A9" s="90">
        <v>4</v>
      </c>
      <c r="B9" s="93" t="s">
        <v>592</v>
      </c>
      <c r="C9" s="40">
        <v>10</v>
      </c>
      <c r="D9" s="30">
        <f t="shared" si="0"/>
        <v>0.83333333333333337</v>
      </c>
      <c r="E9" s="40">
        <v>9</v>
      </c>
      <c r="F9" s="30">
        <f t="shared" si="1"/>
        <v>0.52941176470588236</v>
      </c>
      <c r="G9" s="2">
        <v>7</v>
      </c>
      <c r="H9" s="30">
        <f t="shared" si="2"/>
        <v>0.46666666666666667</v>
      </c>
      <c r="I9" s="2">
        <v>1</v>
      </c>
      <c r="J9" s="30">
        <f t="shared" si="3"/>
        <v>5.8823529411764705E-2</v>
      </c>
      <c r="K9" s="30">
        <f t="shared" si="4"/>
        <v>0.47205882352941181</v>
      </c>
    </row>
    <row r="10" spans="1:11" s="13" customFormat="1" ht="30" customHeight="1">
      <c r="A10" s="90">
        <v>5</v>
      </c>
      <c r="B10" s="93" t="s">
        <v>593</v>
      </c>
      <c r="C10" s="40">
        <v>12</v>
      </c>
      <c r="D10" s="30">
        <f t="shared" si="0"/>
        <v>1</v>
      </c>
      <c r="E10" s="40">
        <v>12</v>
      </c>
      <c r="F10" s="30">
        <f t="shared" si="1"/>
        <v>0.70588235294117652</v>
      </c>
      <c r="G10" s="2">
        <v>12</v>
      </c>
      <c r="H10" s="30">
        <f t="shared" si="2"/>
        <v>0.8</v>
      </c>
      <c r="I10" s="2">
        <v>11</v>
      </c>
      <c r="J10" s="30">
        <f t="shared" si="3"/>
        <v>0.6470588235294118</v>
      </c>
      <c r="K10" s="30">
        <f t="shared" si="4"/>
        <v>0.78823529411764703</v>
      </c>
    </row>
    <row r="11" spans="1:11" s="13" customFormat="1" ht="30" customHeight="1">
      <c r="A11" s="90">
        <v>6</v>
      </c>
      <c r="B11" s="93" t="s">
        <v>594</v>
      </c>
      <c r="C11" s="40">
        <v>3</v>
      </c>
      <c r="D11" s="30">
        <f t="shared" si="0"/>
        <v>0.25</v>
      </c>
      <c r="E11" s="40">
        <v>1</v>
      </c>
      <c r="F11" s="30">
        <f t="shared" si="1"/>
        <v>5.8823529411764705E-2</v>
      </c>
      <c r="G11" s="2">
        <v>2</v>
      </c>
      <c r="H11" s="30">
        <f t="shared" si="2"/>
        <v>0.13333333333333333</v>
      </c>
      <c r="I11" s="2">
        <v>1</v>
      </c>
      <c r="J11" s="30">
        <f t="shared" si="3"/>
        <v>5.8823529411764705E-2</v>
      </c>
      <c r="K11" s="30">
        <f t="shared" si="4"/>
        <v>0.12524509803921569</v>
      </c>
    </row>
    <row r="12" spans="1:11" s="13" customFormat="1" ht="30" customHeight="1">
      <c r="A12" s="90">
        <v>7</v>
      </c>
      <c r="B12" s="93" t="s">
        <v>595</v>
      </c>
      <c r="C12" s="40">
        <v>7</v>
      </c>
      <c r="D12" s="30">
        <f t="shared" si="0"/>
        <v>0.58333333333333337</v>
      </c>
      <c r="E12" s="40">
        <v>2</v>
      </c>
      <c r="F12" s="30">
        <f t="shared" si="1"/>
        <v>0.11764705882352941</v>
      </c>
      <c r="G12" s="2">
        <v>4</v>
      </c>
      <c r="H12" s="30">
        <f t="shared" si="2"/>
        <v>0.26666666666666666</v>
      </c>
      <c r="I12" s="2">
        <v>0</v>
      </c>
      <c r="J12" s="30">
        <f t="shared" si="3"/>
        <v>0</v>
      </c>
      <c r="K12" s="30">
        <f t="shared" si="4"/>
        <v>0.24191176470588238</v>
      </c>
    </row>
    <row r="13" spans="1:11" s="13" customFormat="1" ht="30" customHeight="1">
      <c r="A13" s="90">
        <v>8</v>
      </c>
      <c r="B13" s="93" t="s">
        <v>596</v>
      </c>
      <c r="C13" s="40">
        <v>1</v>
      </c>
      <c r="D13" s="30">
        <f t="shared" si="0"/>
        <v>8.3333333333333329E-2</v>
      </c>
      <c r="E13" s="40">
        <v>1</v>
      </c>
      <c r="F13" s="30">
        <f t="shared" si="1"/>
        <v>5.8823529411764705E-2</v>
      </c>
      <c r="G13" s="2">
        <v>1</v>
      </c>
      <c r="H13" s="30">
        <f t="shared" si="2"/>
        <v>6.6666666666666666E-2</v>
      </c>
      <c r="I13" s="2">
        <v>1</v>
      </c>
      <c r="J13" s="30">
        <f t="shared" si="3"/>
        <v>5.8823529411764705E-2</v>
      </c>
      <c r="K13" s="30">
        <f t="shared" si="4"/>
        <v>6.6911764705882351E-2</v>
      </c>
    </row>
    <row r="14" spans="1:11" s="13" customFormat="1" ht="30" customHeight="1">
      <c r="A14" s="90">
        <v>9</v>
      </c>
      <c r="B14" s="93" t="s">
        <v>597</v>
      </c>
      <c r="C14" s="40">
        <v>12</v>
      </c>
      <c r="D14" s="30">
        <f t="shared" si="0"/>
        <v>1</v>
      </c>
      <c r="E14" s="40">
        <v>10</v>
      </c>
      <c r="F14" s="30">
        <f t="shared" si="1"/>
        <v>0.58823529411764708</v>
      </c>
      <c r="G14" s="2">
        <v>12</v>
      </c>
      <c r="H14" s="30">
        <f t="shared" si="2"/>
        <v>0.8</v>
      </c>
      <c r="I14" s="2">
        <v>8</v>
      </c>
      <c r="J14" s="30">
        <f t="shared" si="3"/>
        <v>0.47058823529411764</v>
      </c>
      <c r="K14" s="30">
        <f t="shared" si="4"/>
        <v>0.7147058823529413</v>
      </c>
    </row>
    <row r="15" spans="1:11" s="13" customFormat="1" ht="30" customHeight="1">
      <c r="A15" s="90">
        <v>10</v>
      </c>
      <c r="B15" s="93" t="s">
        <v>598</v>
      </c>
      <c r="C15" s="40">
        <v>12</v>
      </c>
      <c r="D15" s="30">
        <f t="shared" si="0"/>
        <v>1</v>
      </c>
      <c r="E15" s="40">
        <v>8</v>
      </c>
      <c r="F15" s="30">
        <f t="shared" si="1"/>
        <v>0.47058823529411764</v>
      </c>
      <c r="G15" s="2">
        <v>8</v>
      </c>
      <c r="H15" s="30">
        <f t="shared" si="2"/>
        <v>0.53333333333333333</v>
      </c>
      <c r="I15" s="2">
        <v>4</v>
      </c>
      <c r="J15" s="30">
        <f t="shared" si="3"/>
        <v>0.23529411764705882</v>
      </c>
      <c r="K15" s="30">
        <f t="shared" si="4"/>
        <v>0.55980392156862746</v>
      </c>
    </row>
    <row r="16" spans="1:11" s="13" customFormat="1" ht="30" customHeight="1">
      <c r="A16" s="90">
        <v>11</v>
      </c>
      <c r="B16" s="93" t="s">
        <v>599</v>
      </c>
      <c r="C16" s="40">
        <v>9</v>
      </c>
      <c r="D16" s="30">
        <f t="shared" si="0"/>
        <v>0.75</v>
      </c>
      <c r="E16" s="40">
        <v>8</v>
      </c>
      <c r="F16" s="30">
        <f t="shared" si="1"/>
        <v>0.47058823529411764</v>
      </c>
      <c r="G16" s="2">
        <v>8</v>
      </c>
      <c r="H16" s="30">
        <f t="shared" si="2"/>
        <v>0.53333333333333333</v>
      </c>
      <c r="I16" s="2">
        <v>0</v>
      </c>
      <c r="J16" s="30">
        <f t="shared" si="3"/>
        <v>0</v>
      </c>
      <c r="K16" s="30">
        <f t="shared" si="4"/>
        <v>0.43848039215686274</v>
      </c>
    </row>
    <row r="17" spans="1:11" s="13" customFormat="1" ht="30" customHeight="1">
      <c r="A17" s="90">
        <v>12</v>
      </c>
      <c r="B17" s="93" t="s">
        <v>600</v>
      </c>
      <c r="C17" s="40">
        <v>9</v>
      </c>
      <c r="D17" s="30">
        <f t="shared" si="0"/>
        <v>0.75</v>
      </c>
      <c r="E17" s="40">
        <v>5</v>
      </c>
      <c r="F17" s="30">
        <f t="shared" si="1"/>
        <v>0.29411764705882354</v>
      </c>
      <c r="G17" s="2">
        <v>8</v>
      </c>
      <c r="H17" s="30">
        <f t="shared" si="2"/>
        <v>0.53333333333333333</v>
      </c>
      <c r="I17" s="2">
        <v>1</v>
      </c>
      <c r="J17" s="30">
        <f t="shared" si="3"/>
        <v>5.8823529411764705E-2</v>
      </c>
      <c r="K17" s="30">
        <f t="shared" si="4"/>
        <v>0.40906862745098044</v>
      </c>
    </row>
    <row r="18" spans="1:11" s="13" customFormat="1" ht="30" customHeight="1">
      <c r="A18" s="90">
        <v>13</v>
      </c>
      <c r="B18" s="93" t="s">
        <v>601</v>
      </c>
      <c r="C18" s="40">
        <v>7</v>
      </c>
      <c r="D18" s="30">
        <f t="shared" si="0"/>
        <v>0.58333333333333337</v>
      </c>
      <c r="E18" s="40">
        <v>3</v>
      </c>
      <c r="F18" s="30">
        <f t="shared" si="1"/>
        <v>0.17647058823529413</v>
      </c>
      <c r="G18" s="2">
        <v>3</v>
      </c>
      <c r="H18" s="30">
        <f t="shared" si="2"/>
        <v>0.2</v>
      </c>
      <c r="I18" s="2">
        <v>4</v>
      </c>
      <c r="J18" s="30">
        <f t="shared" si="3"/>
        <v>0.23529411764705882</v>
      </c>
      <c r="K18" s="30">
        <f t="shared" si="4"/>
        <v>0.29877450980392162</v>
      </c>
    </row>
    <row r="19" spans="1:11" s="13" customFormat="1" ht="30" customHeight="1">
      <c r="A19" s="90">
        <v>14</v>
      </c>
      <c r="B19" s="93" t="s">
        <v>602</v>
      </c>
      <c r="C19" s="40">
        <v>0</v>
      </c>
      <c r="D19" s="30">
        <f t="shared" si="0"/>
        <v>0</v>
      </c>
      <c r="E19" s="40">
        <v>1</v>
      </c>
      <c r="F19" s="30">
        <f t="shared" si="1"/>
        <v>5.8823529411764705E-2</v>
      </c>
      <c r="G19" s="2">
        <v>0</v>
      </c>
      <c r="H19" s="30">
        <f t="shared" si="2"/>
        <v>0</v>
      </c>
      <c r="I19" s="2">
        <v>0</v>
      </c>
      <c r="J19" s="30">
        <f t="shared" si="3"/>
        <v>0</v>
      </c>
      <c r="K19" s="30">
        <f t="shared" si="4"/>
        <v>1.4705882352941176E-2</v>
      </c>
    </row>
    <row r="20" spans="1:11" s="13" customFormat="1" ht="30" customHeight="1">
      <c r="A20" s="90">
        <v>15</v>
      </c>
      <c r="B20" s="93" t="s">
        <v>603</v>
      </c>
      <c r="C20" s="40">
        <v>12</v>
      </c>
      <c r="D20" s="30">
        <f t="shared" si="0"/>
        <v>1</v>
      </c>
      <c r="E20" s="40">
        <v>11</v>
      </c>
      <c r="F20" s="30">
        <f t="shared" si="1"/>
        <v>0.6470588235294118</v>
      </c>
      <c r="G20" s="2">
        <v>13</v>
      </c>
      <c r="H20" s="30">
        <f t="shared" si="2"/>
        <v>0.8666666666666667</v>
      </c>
      <c r="I20" s="2">
        <v>8</v>
      </c>
      <c r="J20" s="30">
        <f t="shared" si="3"/>
        <v>0.47058823529411764</v>
      </c>
      <c r="K20" s="30">
        <f t="shared" si="4"/>
        <v>0.74607843137254903</v>
      </c>
    </row>
    <row r="21" spans="1:11" s="13" customFormat="1" ht="30" customHeight="1">
      <c r="A21" s="90">
        <v>16</v>
      </c>
      <c r="B21" s="93" t="s">
        <v>604</v>
      </c>
      <c r="C21" s="40">
        <v>11</v>
      </c>
      <c r="D21" s="30">
        <f t="shared" si="0"/>
        <v>0.91666666666666663</v>
      </c>
      <c r="E21" s="40">
        <v>11</v>
      </c>
      <c r="F21" s="30">
        <f t="shared" si="1"/>
        <v>0.6470588235294118</v>
      </c>
      <c r="G21" s="2">
        <v>11</v>
      </c>
      <c r="H21" s="30">
        <f t="shared" si="2"/>
        <v>0.73333333333333328</v>
      </c>
      <c r="I21" s="2">
        <v>4</v>
      </c>
      <c r="J21" s="30">
        <f t="shared" si="3"/>
        <v>0.23529411764705882</v>
      </c>
      <c r="K21" s="30">
        <f t="shared" si="4"/>
        <v>0.63308823529411762</v>
      </c>
    </row>
    <row r="22" spans="1:11" s="13" customFormat="1" ht="30" customHeight="1">
      <c r="A22" s="90">
        <v>17</v>
      </c>
      <c r="B22" s="93" t="s">
        <v>605</v>
      </c>
      <c r="C22" s="40">
        <v>11</v>
      </c>
      <c r="D22" s="30">
        <f t="shared" si="0"/>
        <v>0.91666666666666663</v>
      </c>
      <c r="E22" s="40">
        <v>4</v>
      </c>
      <c r="F22" s="30">
        <f t="shared" si="1"/>
        <v>0.23529411764705882</v>
      </c>
      <c r="G22" s="2">
        <v>4</v>
      </c>
      <c r="H22" s="30">
        <f t="shared" si="2"/>
        <v>0.26666666666666666</v>
      </c>
      <c r="I22" s="2">
        <v>2</v>
      </c>
      <c r="J22" s="30">
        <f t="shared" si="3"/>
        <v>0.11764705882352941</v>
      </c>
      <c r="K22" s="30">
        <f t="shared" si="4"/>
        <v>0.38406862745098036</v>
      </c>
    </row>
    <row r="23" spans="1:11" s="13" customFormat="1" ht="30" customHeight="1">
      <c r="A23" s="90">
        <v>18</v>
      </c>
      <c r="B23" s="93" t="s">
        <v>606</v>
      </c>
      <c r="C23" s="40">
        <v>10</v>
      </c>
      <c r="D23" s="30">
        <f t="shared" si="0"/>
        <v>0.83333333333333337</v>
      </c>
      <c r="E23" s="40">
        <v>5</v>
      </c>
      <c r="F23" s="30">
        <f t="shared" si="1"/>
        <v>0.29411764705882354</v>
      </c>
      <c r="G23" s="2">
        <v>4</v>
      </c>
      <c r="H23" s="30">
        <f t="shared" si="2"/>
        <v>0.26666666666666666</v>
      </c>
      <c r="I23" s="2">
        <v>1</v>
      </c>
      <c r="J23" s="30">
        <f t="shared" si="3"/>
        <v>5.8823529411764705E-2</v>
      </c>
      <c r="K23" s="30">
        <f t="shared" si="4"/>
        <v>0.36323529411764705</v>
      </c>
    </row>
    <row r="24" spans="1:11" s="13" customFormat="1" ht="30" customHeight="1">
      <c r="A24" s="90">
        <v>19</v>
      </c>
      <c r="B24" s="93" t="s">
        <v>607</v>
      </c>
      <c r="C24" s="40">
        <v>11</v>
      </c>
      <c r="D24" s="30">
        <f t="shared" si="0"/>
        <v>0.91666666666666663</v>
      </c>
      <c r="E24" s="40">
        <v>8</v>
      </c>
      <c r="F24" s="30">
        <f t="shared" si="1"/>
        <v>0.47058823529411764</v>
      </c>
      <c r="G24" s="2">
        <v>7</v>
      </c>
      <c r="H24" s="30">
        <f t="shared" si="2"/>
        <v>0.46666666666666667</v>
      </c>
      <c r="I24" s="2">
        <v>5</v>
      </c>
      <c r="J24" s="30">
        <f t="shared" si="3"/>
        <v>0.29411764705882354</v>
      </c>
      <c r="K24" s="30">
        <f t="shared" si="4"/>
        <v>0.53700980392156861</v>
      </c>
    </row>
    <row r="25" spans="1:11" s="62" customFormat="1" ht="30" customHeight="1">
      <c r="A25" s="90">
        <v>20</v>
      </c>
      <c r="B25" s="93" t="s">
        <v>608</v>
      </c>
      <c r="C25" s="117">
        <v>9</v>
      </c>
      <c r="D25" s="30">
        <f t="shared" si="0"/>
        <v>0.75</v>
      </c>
      <c r="E25" s="117">
        <v>7</v>
      </c>
      <c r="F25" s="30">
        <f t="shared" si="1"/>
        <v>0.41176470588235292</v>
      </c>
      <c r="G25" s="61">
        <v>7</v>
      </c>
      <c r="H25" s="30">
        <f t="shared" si="2"/>
        <v>0.46666666666666667</v>
      </c>
      <c r="I25" s="61">
        <v>5</v>
      </c>
      <c r="J25" s="30">
        <f t="shared" si="3"/>
        <v>0.29411764705882354</v>
      </c>
      <c r="K25" s="30">
        <f t="shared" si="4"/>
        <v>0.4806372549019608</v>
      </c>
    </row>
    <row r="26" spans="1:11" s="62" customFormat="1" ht="30" customHeight="1">
      <c r="A26" s="90">
        <v>21</v>
      </c>
      <c r="B26" s="93" t="s">
        <v>609</v>
      </c>
      <c r="C26" s="117">
        <v>9</v>
      </c>
      <c r="D26" s="30">
        <f t="shared" si="0"/>
        <v>0.75</v>
      </c>
      <c r="E26" s="117">
        <v>7</v>
      </c>
      <c r="F26" s="30">
        <f t="shared" si="1"/>
        <v>0.41176470588235292</v>
      </c>
      <c r="G26" s="61">
        <v>6</v>
      </c>
      <c r="H26" s="30">
        <f t="shared" si="2"/>
        <v>0.4</v>
      </c>
      <c r="I26" s="61">
        <v>5</v>
      </c>
      <c r="J26" s="30">
        <f t="shared" si="3"/>
        <v>0.29411764705882354</v>
      </c>
      <c r="K26" s="30">
        <f t="shared" si="4"/>
        <v>0.46397058823529408</v>
      </c>
    </row>
    <row r="27" spans="1:11" s="13" customFormat="1" ht="30" customHeight="1">
      <c r="A27" s="90">
        <v>22</v>
      </c>
      <c r="B27" s="93" t="s">
        <v>610</v>
      </c>
      <c r="C27" s="40">
        <v>12</v>
      </c>
      <c r="D27" s="30">
        <f t="shared" si="0"/>
        <v>1</v>
      </c>
      <c r="E27" s="40">
        <v>5</v>
      </c>
      <c r="F27" s="30">
        <f t="shared" si="1"/>
        <v>0.29411764705882354</v>
      </c>
      <c r="G27" s="2">
        <v>3</v>
      </c>
      <c r="H27" s="30">
        <f t="shared" si="2"/>
        <v>0.2</v>
      </c>
      <c r="I27" s="2">
        <v>2</v>
      </c>
      <c r="J27" s="30">
        <f t="shared" si="3"/>
        <v>0.11764705882352941</v>
      </c>
      <c r="K27" s="30">
        <f t="shared" si="4"/>
        <v>0.40294117647058825</v>
      </c>
    </row>
    <row r="28" spans="1:11" s="13" customFormat="1" ht="30" customHeight="1">
      <c r="A28" s="90">
        <v>23</v>
      </c>
      <c r="B28" s="93" t="s">
        <v>158</v>
      </c>
      <c r="C28" s="40">
        <v>12</v>
      </c>
      <c r="D28" s="30">
        <f t="shared" si="0"/>
        <v>1</v>
      </c>
      <c r="E28" s="40">
        <v>10</v>
      </c>
      <c r="F28" s="30">
        <f t="shared" si="1"/>
        <v>0.58823529411764708</v>
      </c>
      <c r="G28" s="2">
        <v>8</v>
      </c>
      <c r="H28" s="30">
        <f t="shared" si="2"/>
        <v>0.53333333333333333</v>
      </c>
      <c r="I28" s="2">
        <v>4</v>
      </c>
      <c r="J28" s="30">
        <f t="shared" si="3"/>
        <v>0.23529411764705882</v>
      </c>
      <c r="K28" s="30">
        <f t="shared" si="4"/>
        <v>0.58921568627450982</v>
      </c>
    </row>
    <row r="29" spans="1:11" s="13" customFormat="1" ht="30" customHeight="1">
      <c r="A29" s="90">
        <v>24</v>
      </c>
      <c r="B29" s="93" t="s">
        <v>611</v>
      </c>
      <c r="C29" s="40">
        <v>9</v>
      </c>
      <c r="D29" s="30">
        <f t="shared" si="0"/>
        <v>0.75</v>
      </c>
      <c r="E29" s="40">
        <v>6</v>
      </c>
      <c r="F29" s="30">
        <f t="shared" si="1"/>
        <v>0.35294117647058826</v>
      </c>
      <c r="G29" s="2">
        <v>7</v>
      </c>
      <c r="H29" s="30">
        <f t="shared" si="2"/>
        <v>0.46666666666666667</v>
      </c>
      <c r="I29" s="2">
        <v>0</v>
      </c>
      <c r="J29" s="30">
        <f t="shared" si="3"/>
        <v>0</v>
      </c>
      <c r="K29" s="30">
        <f t="shared" si="4"/>
        <v>0.39240196078431377</v>
      </c>
    </row>
    <row r="30" spans="1:11" s="13" customFormat="1" ht="30" customHeight="1">
      <c r="A30" s="90">
        <v>25</v>
      </c>
      <c r="B30" s="93" t="s">
        <v>612</v>
      </c>
      <c r="C30" s="40">
        <v>0</v>
      </c>
      <c r="D30" s="30">
        <f t="shared" si="0"/>
        <v>0</v>
      </c>
      <c r="E30" s="40">
        <v>0</v>
      </c>
      <c r="F30" s="30">
        <f t="shared" si="1"/>
        <v>0</v>
      </c>
      <c r="G30" s="2">
        <v>0</v>
      </c>
      <c r="H30" s="30">
        <f t="shared" si="2"/>
        <v>0</v>
      </c>
      <c r="I30" s="2">
        <v>0</v>
      </c>
      <c r="J30" s="30">
        <f t="shared" si="3"/>
        <v>0</v>
      </c>
      <c r="K30" s="30">
        <f t="shared" si="4"/>
        <v>0</v>
      </c>
    </row>
    <row r="31" spans="1:11" s="13" customFormat="1" ht="30" customHeight="1">
      <c r="A31" s="90">
        <v>26</v>
      </c>
      <c r="B31" s="93" t="s">
        <v>613</v>
      </c>
      <c r="C31" s="40">
        <v>12</v>
      </c>
      <c r="D31" s="30">
        <f t="shared" si="0"/>
        <v>1</v>
      </c>
      <c r="E31" s="40">
        <v>8</v>
      </c>
      <c r="F31" s="30">
        <f t="shared" si="1"/>
        <v>0.47058823529411764</v>
      </c>
      <c r="G31" s="2">
        <v>8</v>
      </c>
      <c r="H31" s="30">
        <f t="shared" si="2"/>
        <v>0.53333333333333333</v>
      </c>
      <c r="I31" s="3">
        <v>4</v>
      </c>
      <c r="J31" s="30">
        <f t="shared" si="3"/>
        <v>0.23529411764705882</v>
      </c>
      <c r="K31" s="30">
        <f t="shared" si="4"/>
        <v>0.55980392156862746</v>
      </c>
    </row>
    <row r="32" spans="1:11" s="13" customFormat="1" ht="30" customHeight="1">
      <c r="A32" s="90">
        <v>27</v>
      </c>
      <c r="B32" s="93" t="s">
        <v>614</v>
      </c>
      <c r="C32" s="40">
        <v>10</v>
      </c>
      <c r="D32" s="30">
        <f t="shared" si="0"/>
        <v>0.83333333333333337</v>
      </c>
      <c r="E32" s="40">
        <v>7</v>
      </c>
      <c r="F32" s="30">
        <f t="shared" si="1"/>
        <v>0.41176470588235292</v>
      </c>
      <c r="G32" s="2">
        <v>7</v>
      </c>
      <c r="H32" s="30">
        <f t="shared" si="2"/>
        <v>0.46666666666666667</v>
      </c>
      <c r="I32" s="3">
        <v>2</v>
      </c>
      <c r="J32" s="30">
        <f t="shared" si="3"/>
        <v>0.11764705882352941</v>
      </c>
      <c r="K32" s="30">
        <f t="shared" si="4"/>
        <v>0.45735294117647063</v>
      </c>
    </row>
    <row r="33" spans="1:11" s="13" customFormat="1" ht="30" customHeight="1">
      <c r="A33" s="90">
        <v>28</v>
      </c>
      <c r="B33" s="93" t="s">
        <v>615</v>
      </c>
      <c r="C33" s="40">
        <v>12</v>
      </c>
      <c r="D33" s="30">
        <f t="shared" si="0"/>
        <v>1</v>
      </c>
      <c r="E33" s="40">
        <v>14</v>
      </c>
      <c r="F33" s="30">
        <f t="shared" si="1"/>
        <v>0.82352941176470584</v>
      </c>
      <c r="G33" s="2">
        <v>13</v>
      </c>
      <c r="H33" s="30">
        <f t="shared" si="2"/>
        <v>0.8666666666666667</v>
      </c>
      <c r="I33" s="3">
        <v>8</v>
      </c>
      <c r="J33" s="30">
        <f t="shared" si="3"/>
        <v>0.47058823529411764</v>
      </c>
      <c r="K33" s="30">
        <f t="shared" si="4"/>
        <v>0.79019607843137263</v>
      </c>
    </row>
    <row r="34" spans="1:11" s="13" customFormat="1" ht="30" customHeight="1">
      <c r="A34" s="90">
        <v>29</v>
      </c>
      <c r="B34" s="93" t="s">
        <v>616</v>
      </c>
      <c r="C34" s="40">
        <v>8</v>
      </c>
      <c r="D34" s="30">
        <f t="shared" si="0"/>
        <v>0.66666666666666663</v>
      </c>
      <c r="E34" s="40">
        <v>6</v>
      </c>
      <c r="F34" s="30">
        <f t="shared" si="1"/>
        <v>0.35294117647058826</v>
      </c>
      <c r="G34" s="2">
        <v>6</v>
      </c>
      <c r="H34" s="30">
        <f t="shared" si="2"/>
        <v>0.4</v>
      </c>
      <c r="I34" s="3">
        <v>3</v>
      </c>
      <c r="J34" s="30">
        <f t="shared" si="3"/>
        <v>0.17647058823529413</v>
      </c>
      <c r="K34" s="30">
        <f t="shared" si="4"/>
        <v>0.39901960784313723</v>
      </c>
    </row>
    <row r="35" spans="1:11" s="13" customFormat="1" ht="30" customHeight="1">
      <c r="A35" s="90">
        <v>30</v>
      </c>
      <c r="B35" s="93" t="s">
        <v>617</v>
      </c>
      <c r="C35" s="40">
        <v>12</v>
      </c>
      <c r="D35" s="30">
        <f t="shared" si="0"/>
        <v>1</v>
      </c>
      <c r="E35" s="40">
        <v>12</v>
      </c>
      <c r="F35" s="30">
        <f t="shared" si="1"/>
        <v>0.70588235294117652</v>
      </c>
      <c r="G35" s="2">
        <v>11</v>
      </c>
      <c r="H35" s="30">
        <f t="shared" si="2"/>
        <v>0.73333333333333328</v>
      </c>
      <c r="I35" s="3">
        <v>11</v>
      </c>
      <c r="J35" s="30">
        <f t="shared" si="3"/>
        <v>0.6470588235294118</v>
      </c>
      <c r="K35" s="30">
        <f t="shared" si="4"/>
        <v>0.77156862745098043</v>
      </c>
    </row>
    <row r="36" spans="1:11" s="13" customFormat="1" ht="30" customHeight="1">
      <c r="A36" s="90">
        <v>31</v>
      </c>
      <c r="B36" s="93" t="s">
        <v>618</v>
      </c>
      <c r="C36" s="40">
        <v>11</v>
      </c>
      <c r="D36" s="30">
        <f t="shared" si="0"/>
        <v>0.91666666666666663</v>
      </c>
      <c r="E36" s="40">
        <v>15</v>
      </c>
      <c r="F36" s="30">
        <f t="shared" si="1"/>
        <v>0.88235294117647056</v>
      </c>
      <c r="G36" s="2">
        <v>13</v>
      </c>
      <c r="H36" s="30">
        <f t="shared" si="2"/>
        <v>0.8666666666666667</v>
      </c>
      <c r="I36" s="2">
        <v>9</v>
      </c>
      <c r="J36" s="30">
        <f t="shared" si="3"/>
        <v>0.52941176470588236</v>
      </c>
      <c r="K36" s="30">
        <f t="shared" si="4"/>
        <v>0.79877450980392151</v>
      </c>
    </row>
    <row r="37" spans="1:11" s="13" customFormat="1" ht="30" customHeight="1">
      <c r="A37" s="90">
        <v>32</v>
      </c>
      <c r="B37" s="93" t="s">
        <v>619</v>
      </c>
      <c r="C37" s="40">
        <v>12</v>
      </c>
      <c r="D37" s="30">
        <f t="shared" si="0"/>
        <v>1</v>
      </c>
      <c r="E37" s="40">
        <v>11</v>
      </c>
      <c r="F37" s="30">
        <f t="shared" si="1"/>
        <v>0.6470588235294118</v>
      </c>
      <c r="G37" s="2">
        <v>11</v>
      </c>
      <c r="H37" s="30">
        <f t="shared" si="2"/>
        <v>0.73333333333333328</v>
      </c>
      <c r="I37" s="2">
        <v>6</v>
      </c>
      <c r="J37" s="30">
        <f t="shared" si="3"/>
        <v>0.35294117647058826</v>
      </c>
      <c r="K37" s="30">
        <f t="shared" si="4"/>
        <v>0.68333333333333335</v>
      </c>
    </row>
    <row r="38" spans="1:11" s="13" customFormat="1" ht="30" customHeight="1">
      <c r="A38" s="90">
        <v>33</v>
      </c>
      <c r="B38" s="93" t="s">
        <v>620</v>
      </c>
      <c r="C38" s="40">
        <v>12</v>
      </c>
      <c r="D38" s="30">
        <f t="shared" si="0"/>
        <v>1</v>
      </c>
      <c r="E38" s="40">
        <v>14</v>
      </c>
      <c r="F38" s="30">
        <f t="shared" si="1"/>
        <v>0.82352941176470584</v>
      </c>
      <c r="G38" s="2">
        <v>12</v>
      </c>
      <c r="H38" s="30">
        <f t="shared" si="2"/>
        <v>0.8</v>
      </c>
      <c r="I38" s="2">
        <v>10</v>
      </c>
      <c r="J38" s="30">
        <f t="shared" si="3"/>
        <v>0.58823529411764708</v>
      </c>
      <c r="K38" s="30">
        <f t="shared" si="4"/>
        <v>0.80294117647058827</v>
      </c>
    </row>
    <row r="39" spans="1:11" s="13" customFormat="1" ht="30" customHeight="1">
      <c r="A39" s="90">
        <v>34</v>
      </c>
      <c r="B39" s="93" t="s">
        <v>621</v>
      </c>
      <c r="C39" s="40">
        <v>12</v>
      </c>
      <c r="D39" s="30">
        <f t="shared" si="0"/>
        <v>1</v>
      </c>
      <c r="E39" s="40">
        <v>10</v>
      </c>
      <c r="F39" s="30">
        <f t="shared" si="1"/>
        <v>0.58823529411764708</v>
      </c>
      <c r="G39" s="2">
        <v>11</v>
      </c>
      <c r="H39" s="30">
        <f t="shared" si="2"/>
        <v>0.73333333333333328</v>
      </c>
      <c r="I39" s="2">
        <v>8</v>
      </c>
      <c r="J39" s="30">
        <f t="shared" si="3"/>
        <v>0.47058823529411764</v>
      </c>
      <c r="K39" s="30">
        <f t="shared" si="4"/>
        <v>0.69803921568627458</v>
      </c>
    </row>
    <row r="40" spans="1:11" s="13" customFormat="1" ht="30" customHeight="1">
      <c r="A40" s="90">
        <v>35</v>
      </c>
      <c r="B40" s="93" t="s">
        <v>622</v>
      </c>
      <c r="C40" s="40">
        <v>11</v>
      </c>
      <c r="D40" s="30">
        <f t="shared" si="0"/>
        <v>0.91666666666666663</v>
      </c>
      <c r="E40" s="40">
        <v>8</v>
      </c>
      <c r="F40" s="30">
        <f t="shared" si="1"/>
        <v>0.47058823529411764</v>
      </c>
      <c r="G40" s="2">
        <v>8</v>
      </c>
      <c r="H40" s="30">
        <f t="shared" si="2"/>
        <v>0.53333333333333333</v>
      </c>
      <c r="I40" s="2">
        <v>6</v>
      </c>
      <c r="J40" s="30">
        <f t="shared" si="3"/>
        <v>0.35294117647058826</v>
      </c>
      <c r="K40" s="30">
        <f t="shared" si="4"/>
        <v>0.56838235294117645</v>
      </c>
    </row>
    <row r="41" spans="1:11" s="13" customFormat="1" ht="30" customHeight="1">
      <c r="A41" s="90">
        <v>36</v>
      </c>
      <c r="B41" s="93" t="s">
        <v>623</v>
      </c>
      <c r="C41" s="40">
        <v>11</v>
      </c>
      <c r="D41" s="30">
        <f t="shared" si="0"/>
        <v>0.91666666666666663</v>
      </c>
      <c r="E41" s="40">
        <v>7</v>
      </c>
      <c r="F41" s="30">
        <f t="shared" si="1"/>
        <v>0.41176470588235292</v>
      </c>
      <c r="G41" s="2">
        <v>7</v>
      </c>
      <c r="H41" s="30">
        <f t="shared" si="2"/>
        <v>0.46666666666666667</v>
      </c>
      <c r="I41" s="2">
        <v>4</v>
      </c>
      <c r="J41" s="30">
        <f t="shared" si="3"/>
        <v>0.23529411764705882</v>
      </c>
      <c r="K41" s="30">
        <f t="shared" si="4"/>
        <v>0.50759803921568625</v>
      </c>
    </row>
    <row r="42" spans="1:11" s="13" customFormat="1" ht="30" customHeight="1">
      <c r="A42" s="90">
        <v>37</v>
      </c>
      <c r="B42" s="93" t="s">
        <v>624</v>
      </c>
      <c r="C42" s="40">
        <v>10</v>
      </c>
      <c r="D42" s="30">
        <f t="shared" si="0"/>
        <v>0.83333333333333337</v>
      </c>
      <c r="E42" s="40">
        <v>7</v>
      </c>
      <c r="F42" s="30">
        <f t="shared" si="1"/>
        <v>0.41176470588235292</v>
      </c>
      <c r="G42" s="2">
        <v>7</v>
      </c>
      <c r="H42" s="30">
        <f t="shared" si="2"/>
        <v>0.46666666666666667</v>
      </c>
      <c r="I42" s="2">
        <v>1</v>
      </c>
      <c r="J42" s="30">
        <f t="shared" si="3"/>
        <v>5.8823529411764705E-2</v>
      </c>
      <c r="K42" s="30">
        <f t="shared" si="4"/>
        <v>0.44264705882352945</v>
      </c>
    </row>
    <row r="43" spans="1:11" s="13" customFormat="1" ht="30" customHeight="1">
      <c r="A43" s="90">
        <v>38</v>
      </c>
      <c r="B43" s="93" t="s">
        <v>625</v>
      </c>
      <c r="C43" s="40">
        <v>11</v>
      </c>
      <c r="D43" s="30">
        <f t="shared" si="0"/>
        <v>0.91666666666666663</v>
      </c>
      <c r="E43" s="40">
        <v>8</v>
      </c>
      <c r="F43" s="30">
        <f t="shared" si="1"/>
        <v>0.47058823529411764</v>
      </c>
      <c r="G43" s="2">
        <v>10</v>
      </c>
      <c r="H43" s="30">
        <f t="shared" si="2"/>
        <v>0.66666666666666663</v>
      </c>
      <c r="I43" s="2">
        <v>5</v>
      </c>
      <c r="J43" s="30">
        <f t="shared" si="3"/>
        <v>0.29411764705882354</v>
      </c>
      <c r="K43" s="30">
        <f t="shared" si="4"/>
        <v>0.58700980392156854</v>
      </c>
    </row>
    <row r="44" spans="1:11" s="13" customFormat="1" ht="30" customHeight="1">
      <c r="A44" s="90">
        <v>39</v>
      </c>
      <c r="B44" s="93" t="s">
        <v>626</v>
      </c>
      <c r="C44" s="40">
        <v>10</v>
      </c>
      <c r="D44" s="30">
        <f t="shared" si="0"/>
        <v>0.83333333333333337</v>
      </c>
      <c r="E44" s="40">
        <v>8</v>
      </c>
      <c r="F44" s="30">
        <f t="shared" si="1"/>
        <v>0.47058823529411764</v>
      </c>
      <c r="G44" s="2">
        <v>5</v>
      </c>
      <c r="H44" s="30">
        <f t="shared" si="2"/>
        <v>0.33333333333333331</v>
      </c>
      <c r="I44" s="2">
        <v>1</v>
      </c>
      <c r="J44" s="30">
        <f t="shared" si="3"/>
        <v>5.8823529411764705E-2</v>
      </c>
      <c r="K44" s="30">
        <f t="shared" si="4"/>
        <v>0.42401960784313725</v>
      </c>
    </row>
    <row r="45" spans="1:11" s="13" customFormat="1" ht="30" customHeight="1">
      <c r="A45" s="90">
        <v>40</v>
      </c>
      <c r="B45" s="93" t="s">
        <v>627</v>
      </c>
      <c r="C45" s="40">
        <v>10</v>
      </c>
      <c r="D45" s="30">
        <f t="shared" si="0"/>
        <v>0.83333333333333337</v>
      </c>
      <c r="E45" s="40">
        <v>5</v>
      </c>
      <c r="F45" s="30">
        <f t="shared" si="1"/>
        <v>0.29411764705882354</v>
      </c>
      <c r="G45" s="2">
        <v>7</v>
      </c>
      <c r="H45" s="30">
        <f t="shared" si="2"/>
        <v>0.46666666666666667</v>
      </c>
      <c r="I45" s="2">
        <v>4</v>
      </c>
      <c r="J45" s="30">
        <f t="shared" si="3"/>
        <v>0.23529411764705882</v>
      </c>
      <c r="K45" s="30">
        <f t="shared" si="4"/>
        <v>0.45735294117647063</v>
      </c>
    </row>
    <row r="46" spans="1:11" s="13" customFormat="1" ht="30" customHeight="1">
      <c r="A46" s="90">
        <v>41</v>
      </c>
      <c r="B46" s="93" t="s">
        <v>628</v>
      </c>
      <c r="C46" s="40">
        <v>11</v>
      </c>
      <c r="D46" s="30">
        <f t="shared" si="0"/>
        <v>0.91666666666666663</v>
      </c>
      <c r="E46" s="40">
        <v>12</v>
      </c>
      <c r="F46" s="30">
        <f t="shared" si="1"/>
        <v>0.70588235294117652</v>
      </c>
      <c r="G46" s="2">
        <v>13</v>
      </c>
      <c r="H46" s="30">
        <f t="shared" si="2"/>
        <v>0.8666666666666667</v>
      </c>
      <c r="I46" s="2">
        <v>7</v>
      </c>
      <c r="J46" s="30">
        <f t="shared" si="3"/>
        <v>0.41176470588235292</v>
      </c>
      <c r="K46" s="30">
        <f t="shared" si="4"/>
        <v>0.72524509803921566</v>
      </c>
    </row>
    <row r="47" spans="1:11" s="13" customFormat="1" ht="30" customHeight="1">
      <c r="A47" s="90">
        <v>42</v>
      </c>
      <c r="B47" s="93" t="s">
        <v>629</v>
      </c>
      <c r="C47" s="40">
        <v>12</v>
      </c>
      <c r="D47" s="30">
        <f t="shared" si="0"/>
        <v>1</v>
      </c>
      <c r="E47" s="40">
        <v>12</v>
      </c>
      <c r="F47" s="30">
        <f t="shared" si="1"/>
        <v>0.70588235294117652</v>
      </c>
      <c r="G47" s="2">
        <v>10</v>
      </c>
      <c r="H47" s="30">
        <f t="shared" si="2"/>
        <v>0.66666666666666663</v>
      </c>
      <c r="I47" s="2">
        <v>4</v>
      </c>
      <c r="J47" s="30">
        <f t="shared" si="3"/>
        <v>0.23529411764705882</v>
      </c>
      <c r="K47" s="30">
        <f t="shared" si="4"/>
        <v>0.65196078431372551</v>
      </c>
    </row>
    <row r="48" spans="1:11" s="13" customFormat="1" ht="30" customHeight="1">
      <c r="A48" s="90">
        <v>43</v>
      </c>
      <c r="B48" s="93" t="s">
        <v>630</v>
      </c>
      <c r="C48" s="40">
        <v>11</v>
      </c>
      <c r="D48" s="30">
        <f t="shared" si="0"/>
        <v>0.91666666666666663</v>
      </c>
      <c r="E48" s="40">
        <v>6</v>
      </c>
      <c r="F48" s="30">
        <f t="shared" si="1"/>
        <v>0.35294117647058826</v>
      </c>
      <c r="G48" s="2">
        <v>7</v>
      </c>
      <c r="H48" s="30">
        <f t="shared" si="2"/>
        <v>0.46666666666666667</v>
      </c>
      <c r="I48" s="2">
        <v>3</v>
      </c>
      <c r="J48" s="30">
        <f t="shared" si="3"/>
        <v>0.17647058823529413</v>
      </c>
      <c r="K48" s="30">
        <f t="shared" si="4"/>
        <v>0.47818627450980394</v>
      </c>
    </row>
    <row r="49" spans="1:11" s="13" customFormat="1" ht="30" customHeight="1">
      <c r="A49" s="90">
        <v>44</v>
      </c>
      <c r="B49" s="93" t="s">
        <v>631</v>
      </c>
      <c r="C49" s="40">
        <v>11</v>
      </c>
      <c r="D49" s="30">
        <f t="shared" si="0"/>
        <v>0.91666666666666663</v>
      </c>
      <c r="E49" s="40">
        <v>10</v>
      </c>
      <c r="F49" s="30">
        <f t="shared" si="1"/>
        <v>0.58823529411764708</v>
      </c>
      <c r="G49" s="2">
        <v>11</v>
      </c>
      <c r="H49" s="30">
        <f t="shared" si="2"/>
        <v>0.73333333333333328</v>
      </c>
      <c r="I49" s="2">
        <v>7</v>
      </c>
      <c r="J49" s="30">
        <f t="shared" si="3"/>
        <v>0.41176470588235292</v>
      </c>
      <c r="K49" s="30">
        <f t="shared" si="4"/>
        <v>0.66249999999999998</v>
      </c>
    </row>
    <row r="50" spans="1:11" s="13" customFormat="1" ht="30" customHeight="1">
      <c r="A50" s="90">
        <v>45</v>
      </c>
      <c r="B50" s="93" t="s">
        <v>632</v>
      </c>
      <c r="C50" s="40">
        <v>8</v>
      </c>
      <c r="D50" s="30">
        <f t="shared" si="0"/>
        <v>0.66666666666666663</v>
      </c>
      <c r="E50" s="40">
        <v>5</v>
      </c>
      <c r="F50" s="30">
        <f t="shared" si="1"/>
        <v>0.29411764705882354</v>
      </c>
      <c r="G50" s="2">
        <v>6</v>
      </c>
      <c r="H50" s="30">
        <f t="shared" si="2"/>
        <v>0.4</v>
      </c>
      <c r="I50" s="2">
        <v>5</v>
      </c>
      <c r="J50" s="30">
        <f t="shared" si="3"/>
        <v>0.29411764705882354</v>
      </c>
      <c r="K50" s="30">
        <f t="shared" si="4"/>
        <v>0.41372549019607846</v>
      </c>
    </row>
    <row r="51" spans="1:11" s="13" customFormat="1" ht="30" customHeight="1">
      <c r="A51" s="91">
        <v>46</v>
      </c>
      <c r="B51" s="94" t="s">
        <v>633</v>
      </c>
      <c r="C51" s="40">
        <v>11</v>
      </c>
      <c r="D51" s="30">
        <f t="shared" si="0"/>
        <v>0.91666666666666663</v>
      </c>
      <c r="E51" s="40">
        <v>7</v>
      </c>
      <c r="F51" s="30">
        <f t="shared" si="1"/>
        <v>0.41176470588235292</v>
      </c>
      <c r="G51" s="2">
        <v>7</v>
      </c>
      <c r="H51" s="30">
        <f t="shared" si="2"/>
        <v>0.46666666666666667</v>
      </c>
      <c r="I51" s="2">
        <v>2</v>
      </c>
      <c r="J51" s="30">
        <f t="shared" si="3"/>
        <v>0.11764705882352941</v>
      </c>
      <c r="K51" s="30">
        <f t="shared" si="4"/>
        <v>0.47818627450980389</v>
      </c>
    </row>
    <row r="52" spans="1:11" ht="30" customHeight="1">
      <c r="A52" s="90">
        <v>47</v>
      </c>
      <c r="B52" s="93" t="s">
        <v>634</v>
      </c>
      <c r="C52" s="41">
        <v>10</v>
      </c>
      <c r="D52" s="30">
        <f t="shared" si="0"/>
        <v>0.83333333333333337</v>
      </c>
      <c r="E52" s="41">
        <v>8</v>
      </c>
      <c r="F52" s="30">
        <f t="shared" si="1"/>
        <v>0.47058823529411764</v>
      </c>
      <c r="G52" s="3">
        <v>9</v>
      </c>
      <c r="H52" s="30">
        <f t="shared" si="2"/>
        <v>0.6</v>
      </c>
      <c r="I52" s="3">
        <v>2</v>
      </c>
      <c r="J52" s="30">
        <f t="shared" si="3"/>
        <v>0.11764705882352941</v>
      </c>
      <c r="K52" s="30">
        <f t="shared" si="4"/>
        <v>0.50539215686274508</v>
      </c>
    </row>
    <row r="53" spans="1:11" ht="30" customHeight="1">
      <c r="A53" s="90">
        <v>48</v>
      </c>
      <c r="B53" s="93" t="s">
        <v>635</v>
      </c>
      <c r="C53" s="41">
        <v>9</v>
      </c>
      <c r="D53" s="30">
        <f t="shared" si="0"/>
        <v>0.75</v>
      </c>
      <c r="E53" s="41">
        <v>5</v>
      </c>
      <c r="F53" s="30">
        <f t="shared" si="1"/>
        <v>0.29411764705882354</v>
      </c>
      <c r="G53" s="3">
        <v>6</v>
      </c>
      <c r="H53" s="30">
        <f t="shared" si="2"/>
        <v>0.4</v>
      </c>
      <c r="I53" s="3">
        <v>4</v>
      </c>
      <c r="J53" s="30">
        <f t="shared" si="3"/>
        <v>0.23529411764705882</v>
      </c>
      <c r="K53" s="30">
        <f t="shared" si="4"/>
        <v>0.41985294117647065</v>
      </c>
    </row>
    <row r="54" spans="1:11" ht="30" customHeight="1">
      <c r="A54" s="90">
        <v>49</v>
      </c>
      <c r="B54" s="93" t="s">
        <v>636</v>
      </c>
      <c r="C54" s="41">
        <v>10</v>
      </c>
      <c r="D54" s="30">
        <f t="shared" si="0"/>
        <v>0.83333333333333337</v>
      </c>
      <c r="E54" s="41">
        <v>7</v>
      </c>
      <c r="F54" s="30">
        <f t="shared" si="1"/>
        <v>0.41176470588235292</v>
      </c>
      <c r="G54" s="3">
        <v>8</v>
      </c>
      <c r="H54" s="30">
        <f t="shared" si="2"/>
        <v>0.53333333333333333</v>
      </c>
      <c r="I54" s="3">
        <v>8</v>
      </c>
      <c r="J54" s="30">
        <f t="shared" si="3"/>
        <v>0.47058823529411764</v>
      </c>
      <c r="K54" s="30">
        <f t="shared" si="4"/>
        <v>0.56225490196078431</v>
      </c>
    </row>
    <row r="55" spans="1:11" ht="30" customHeight="1">
      <c r="A55" s="90">
        <v>50</v>
      </c>
      <c r="B55" s="93" t="s">
        <v>637</v>
      </c>
      <c r="C55" s="41">
        <v>12</v>
      </c>
      <c r="D55" s="30">
        <f t="shared" si="0"/>
        <v>1</v>
      </c>
      <c r="E55" s="41">
        <v>8</v>
      </c>
      <c r="F55" s="30">
        <f t="shared" si="1"/>
        <v>0.47058823529411764</v>
      </c>
      <c r="G55" s="3">
        <v>8</v>
      </c>
      <c r="H55" s="30">
        <f t="shared" si="2"/>
        <v>0.53333333333333333</v>
      </c>
      <c r="I55" s="3">
        <v>4</v>
      </c>
      <c r="J55" s="30">
        <f t="shared" si="3"/>
        <v>0.23529411764705882</v>
      </c>
      <c r="K55" s="30">
        <f t="shared" si="4"/>
        <v>0.55980392156862746</v>
      </c>
    </row>
    <row r="56" spans="1:11" ht="30" customHeight="1">
      <c r="A56" s="90">
        <v>51</v>
      </c>
      <c r="B56" s="93" t="s">
        <v>638</v>
      </c>
      <c r="C56" s="41">
        <v>8</v>
      </c>
      <c r="D56" s="30">
        <f t="shared" si="0"/>
        <v>0.66666666666666663</v>
      </c>
      <c r="E56" s="41">
        <v>7</v>
      </c>
      <c r="F56" s="30">
        <f t="shared" si="1"/>
        <v>0.41176470588235292</v>
      </c>
      <c r="G56" s="3">
        <v>7</v>
      </c>
      <c r="H56" s="30">
        <f t="shared" si="2"/>
        <v>0.46666666666666667</v>
      </c>
      <c r="I56" s="3">
        <v>5</v>
      </c>
      <c r="J56" s="30">
        <f t="shared" si="3"/>
        <v>0.29411764705882354</v>
      </c>
      <c r="K56" s="30">
        <f t="shared" si="4"/>
        <v>0.45980392156862743</v>
      </c>
    </row>
    <row r="57" spans="1:11" ht="30" customHeight="1">
      <c r="A57" s="90">
        <v>52</v>
      </c>
      <c r="B57" s="93" t="s">
        <v>639</v>
      </c>
      <c r="C57" s="41">
        <v>11</v>
      </c>
      <c r="D57" s="30">
        <f t="shared" si="0"/>
        <v>0.91666666666666663</v>
      </c>
      <c r="E57" s="41">
        <v>13</v>
      </c>
      <c r="F57" s="30">
        <f t="shared" si="1"/>
        <v>0.76470588235294112</v>
      </c>
      <c r="G57" s="3">
        <v>10</v>
      </c>
      <c r="H57" s="30">
        <f t="shared" si="2"/>
        <v>0.66666666666666663</v>
      </c>
      <c r="I57" s="3">
        <v>5</v>
      </c>
      <c r="J57" s="30">
        <f t="shared" si="3"/>
        <v>0.29411764705882354</v>
      </c>
      <c r="K57" s="30">
        <f t="shared" si="4"/>
        <v>0.66053921568627438</v>
      </c>
    </row>
    <row r="58" spans="1:11" ht="30" customHeight="1">
      <c r="A58" s="90">
        <v>53</v>
      </c>
      <c r="B58" s="93" t="s">
        <v>640</v>
      </c>
      <c r="C58" s="41">
        <v>9</v>
      </c>
      <c r="D58" s="30">
        <f t="shared" si="0"/>
        <v>0.75</v>
      </c>
      <c r="E58" s="41">
        <v>4</v>
      </c>
      <c r="F58" s="30">
        <f t="shared" si="1"/>
        <v>0.23529411764705882</v>
      </c>
      <c r="G58" s="3">
        <v>4</v>
      </c>
      <c r="H58" s="30">
        <f t="shared" si="2"/>
        <v>0.26666666666666666</v>
      </c>
      <c r="I58" s="3">
        <v>0</v>
      </c>
      <c r="J58" s="30">
        <f t="shared" si="3"/>
        <v>0</v>
      </c>
      <c r="K58" s="30">
        <f t="shared" si="4"/>
        <v>0.31299019607843137</v>
      </c>
    </row>
    <row r="59" spans="1:11" ht="30" customHeight="1">
      <c r="A59" s="90">
        <v>54</v>
      </c>
      <c r="B59" s="93" t="s">
        <v>641</v>
      </c>
      <c r="C59" s="41">
        <v>10</v>
      </c>
      <c r="D59" s="30">
        <f t="shared" si="0"/>
        <v>0.83333333333333337</v>
      </c>
      <c r="E59" s="41">
        <v>5</v>
      </c>
      <c r="F59" s="30">
        <f t="shared" si="1"/>
        <v>0.29411764705882354</v>
      </c>
      <c r="G59" s="3">
        <v>5</v>
      </c>
      <c r="H59" s="30">
        <f t="shared" si="2"/>
        <v>0.33333333333333331</v>
      </c>
      <c r="I59" s="3">
        <v>2</v>
      </c>
      <c r="J59" s="30">
        <f t="shared" si="3"/>
        <v>0.11764705882352941</v>
      </c>
      <c r="K59" s="30">
        <f t="shared" si="4"/>
        <v>0.39460784313725489</v>
      </c>
    </row>
    <row r="60" spans="1:11" ht="30" customHeight="1">
      <c r="A60" s="90">
        <v>55</v>
      </c>
      <c r="B60" s="93" t="s">
        <v>642</v>
      </c>
      <c r="C60" s="41">
        <v>10</v>
      </c>
      <c r="D60" s="30">
        <f t="shared" si="0"/>
        <v>0.83333333333333337</v>
      </c>
      <c r="E60" s="41">
        <v>7</v>
      </c>
      <c r="F60" s="30">
        <f t="shared" si="1"/>
        <v>0.41176470588235292</v>
      </c>
      <c r="G60" s="3">
        <v>7</v>
      </c>
      <c r="H60" s="30">
        <f t="shared" si="2"/>
        <v>0.46666666666666667</v>
      </c>
      <c r="I60" s="3">
        <v>4</v>
      </c>
      <c r="J60" s="30">
        <f t="shared" si="3"/>
        <v>0.23529411764705882</v>
      </c>
      <c r="K60" s="30">
        <f t="shared" si="4"/>
        <v>0.48676470588235299</v>
      </c>
    </row>
    <row r="61" spans="1:11" ht="30" customHeight="1">
      <c r="A61" s="90">
        <v>56</v>
      </c>
      <c r="B61" s="93" t="s">
        <v>643</v>
      </c>
      <c r="C61" s="41">
        <v>9</v>
      </c>
      <c r="D61" s="30">
        <f t="shared" si="0"/>
        <v>0.75</v>
      </c>
      <c r="E61" s="41">
        <v>6</v>
      </c>
      <c r="F61" s="30">
        <f t="shared" si="1"/>
        <v>0.35294117647058826</v>
      </c>
      <c r="G61" s="3">
        <v>7</v>
      </c>
      <c r="H61" s="30">
        <f t="shared" si="2"/>
        <v>0.46666666666666667</v>
      </c>
      <c r="I61" s="3">
        <v>3</v>
      </c>
      <c r="J61" s="30">
        <f t="shared" si="3"/>
        <v>0.17647058823529413</v>
      </c>
      <c r="K61" s="30">
        <f t="shared" si="4"/>
        <v>0.43651960784313731</v>
      </c>
    </row>
    <row r="62" spans="1:11" ht="30" customHeight="1">
      <c r="A62" s="90">
        <v>57</v>
      </c>
      <c r="B62" s="93" t="s">
        <v>644</v>
      </c>
      <c r="C62" s="41">
        <v>12</v>
      </c>
      <c r="D62" s="30">
        <f t="shared" si="0"/>
        <v>1</v>
      </c>
      <c r="E62" s="41">
        <v>10</v>
      </c>
      <c r="F62" s="30">
        <f t="shared" si="1"/>
        <v>0.58823529411764708</v>
      </c>
      <c r="G62" s="3">
        <v>10</v>
      </c>
      <c r="H62" s="30">
        <f t="shared" si="2"/>
        <v>0.66666666666666663</v>
      </c>
      <c r="I62" s="3">
        <v>7</v>
      </c>
      <c r="J62" s="30">
        <f t="shared" si="3"/>
        <v>0.41176470588235292</v>
      </c>
      <c r="K62" s="30">
        <f t="shared" si="4"/>
        <v>0.66666666666666663</v>
      </c>
    </row>
    <row r="63" spans="1:11" ht="30" customHeight="1">
      <c r="A63" s="90">
        <v>58</v>
      </c>
      <c r="B63" s="93" t="s">
        <v>645</v>
      </c>
      <c r="C63" s="41">
        <v>12</v>
      </c>
      <c r="D63" s="30">
        <f t="shared" si="0"/>
        <v>1</v>
      </c>
      <c r="E63" s="41">
        <v>12</v>
      </c>
      <c r="F63" s="30">
        <f t="shared" si="1"/>
        <v>0.70588235294117652</v>
      </c>
      <c r="G63" s="3">
        <v>11</v>
      </c>
      <c r="H63" s="30">
        <f t="shared" si="2"/>
        <v>0.73333333333333328</v>
      </c>
      <c r="I63" s="3">
        <v>8</v>
      </c>
      <c r="J63" s="30">
        <f t="shared" si="3"/>
        <v>0.47058823529411764</v>
      </c>
      <c r="K63" s="30">
        <f t="shared" si="4"/>
        <v>0.72745098039215694</v>
      </c>
    </row>
    <row r="64" spans="1:11" ht="30" customHeight="1">
      <c r="A64" s="90">
        <v>59</v>
      </c>
      <c r="B64" s="93" t="s">
        <v>646</v>
      </c>
      <c r="C64" s="41">
        <v>12</v>
      </c>
      <c r="D64" s="30">
        <f t="shared" si="0"/>
        <v>1</v>
      </c>
      <c r="E64" s="41">
        <v>16</v>
      </c>
      <c r="F64" s="30">
        <f t="shared" si="1"/>
        <v>0.94117647058823528</v>
      </c>
      <c r="G64" s="3">
        <v>13</v>
      </c>
      <c r="H64" s="30">
        <f t="shared" si="2"/>
        <v>0.8666666666666667</v>
      </c>
      <c r="I64" s="3">
        <v>14</v>
      </c>
      <c r="J64" s="30">
        <f t="shared" si="3"/>
        <v>0.82352941176470584</v>
      </c>
      <c r="K64" s="30">
        <f t="shared" si="4"/>
        <v>0.90784313725490184</v>
      </c>
    </row>
    <row r="65" spans="1:11" ht="30" customHeight="1">
      <c r="A65" s="90">
        <v>60</v>
      </c>
      <c r="B65" s="1" t="s">
        <v>647</v>
      </c>
      <c r="C65" s="41">
        <v>11</v>
      </c>
      <c r="D65" s="30">
        <f t="shared" si="0"/>
        <v>0.91666666666666663</v>
      </c>
      <c r="E65" s="41">
        <v>9</v>
      </c>
      <c r="F65" s="30">
        <f t="shared" si="1"/>
        <v>0.52941176470588236</v>
      </c>
      <c r="G65" s="3">
        <v>6</v>
      </c>
      <c r="H65" s="30">
        <f t="shared" si="2"/>
        <v>0.4</v>
      </c>
      <c r="I65" s="3">
        <v>3</v>
      </c>
      <c r="J65" s="30">
        <f t="shared" si="3"/>
        <v>0.17647058823529413</v>
      </c>
      <c r="K65" s="30">
        <f t="shared" si="4"/>
        <v>0.50563725490196076</v>
      </c>
    </row>
    <row r="66" spans="1:11" ht="30" customHeight="1">
      <c r="A66" s="90">
        <v>61</v>
      </c>
      <c r="B66" s="93" t="s">
        <v>648</v>
      </c>
      <c r="C66" s="41">
        <v>12</v>
      </c>
      <c r="D66" s="30">
        <f t="shared" si="0"/>
        <v>1</v>
      </c>
      <c r="E66" s="41">
        <v>4</v>
      </c>
      <c r="F66" s="30">
        <f t="shared" si="1"/>
        <v>0.23529411764705882</v>
      </c>
      <c r="G66" s="3">
        <v>5</v>
      </c>
      <c r="H66" s="30">
        <f t="shared" si="2"/>
        <v>0.33333333333333331</v>
      </c>
      <c r="I66" s="3">
        <v>2</v>
      </c>
      <c r="J66" s="30">
        <f t="shared" si="3"/>
        <v>0.11764705882352941</v>
      </c>
      <c r="K66" s="30">
        <f t="shared" si="4"/>
        <v>0.42156862745098039</v>
      </c>
    </row>
    <row r="67" spans="1:11" ht="30" customHeight="1">
      <c r="A67" s="90">
        <v>62</v>
      </c>
      <c r="B67" s="93" t="s">
        <v>649</v>
      </c>
      <c r="C67" s="41">
        <v>9</v>
      </c>
      <c r="D67" s="30">
        <f t="shared" si="0"/>
        <v>0.75</v>
      </c>
      <c r="E67" s="41">
        <v>3</v>
      </c>
      <c r="F67" s="30">
        <f t="shared" si="1"/>
        <v>0.17647058823529413</v>
      </c>
      <c r="G67" s="3">
        <v>5</v>
      </c>
      <c r="H67" s="30">
        <f t="shared" si="2"/>
        <v>0.33333333333333331</v>
      </c>
      <c r="I67" s="3">
        <v>0</v>
      </c>
      <c r="J67" s="30">
        <f t="shared" si="3"/>
        <v>0</v>
      </c>
      <c r="K67" s="30">
        <f t="shared" si="4"/>
        <v>0.31495098039215685</v>
      </c>
    </row>
    <row r="68" spans="1:11" ht="30" customHeight="1">
      <c r="A68" s="90">
        <v>63</v>
      </c>
      <c r="B68" s="1" t="s">
        <v>650</v>
      </c>
      <c r="C68" s="41">
        <v>11</v>
      </c>
      <c r="D68" s="30">
        <f t="shared" si="0"/>
        <v>0.91666666666666663</v>
      </c>
      <c r="E68" s="41">
        <v>6</v>
      </c>
      <c r="F68" s="30">
        <f t="shared" si="1"/>
        <v>0.35294117647058826</v>
      </c>
      <c r="G68" s="3">
        <v>6</v>
      </c>
      <c r="H68" s="30">
        <f t="shared" si="2"/>
        <v>0.4</v>
      </c>
      <c r="I68" s="3">
        <v>3</v>
      </c>
      <c r="J68" s="30">
        <f t="shared" si="3"/>
        <v>0.17647058823529413</v>
      </c>
      <c r="K68" s="30">
        <f t="shared" si="4"/>
        <v>0.46151960784313723</v>
      </c>
    </row>
    <row r="69" spans="1:11" ht="30" customHeight="1">
      <c r="A69" s="90">
        <v>64</v>
      </c>
      <c r="B69" s="93" t="s">
        <v>651</v>
      </c>
      <c r="C69" s="41">
        <v>10</v>
      </c>
      <c r="D69" s="30">
        <f t="shared" si="0"/>
        <v>0.83333333333333337</v>
      </c>
      <c r="E69" s="41">
        <v>5</v>
      </c>
      <c r="F69" s="30">
        <f t="shared" si="1"/>
        <v>0.29411764705882354</v>
      </c>
      <c r="G69" s="3">
        <v>7</v>
      </c>
      <c r="H69" s="30">
        <f t="shared" si="2"/>
        <v>0.46666666666666667</v>
      </c>
      <c r="I69" s="3">
        <v>2</v>
      </c>
      <c r="J69" s="30">
        <f t="shared" si="3"/>
        <v>0.11764705882352941</v>
      </c>
      <c r="K69" s="30">
        <f t="shared" si="4"/>
        <v>0.42794117647058827</v>
      </c>
    </row>
    <row r="70" spans="1:11" ht="30" customHeight="1">
      <c r="A70" s="90">
        <v>65</v>
      </c>
      <c r="B70" s="93" t="s">
        <v>652</v>
      </c>
      <c r="C70" s="41">
        <v>6</v>
      </c>
      <c r="D70" s="30">
        <f t="shared" si="0"/>
        <v>0.5</v>
      </c>
      <c r="E70" s="41">
        <v>5</v>
      </c>
      <c r="F70" s="30">
        <f t="shared" si="1"/>
        <v>0.29411764705882354</v>
      </c>
      <c r="G70" s="3">
        <v>3</v>
      </c>
      <c r="H70" s="30">
        <f t="shared" si="2"/>
        <v>0.2</v>
      </c>
      <c r="I70" s="3">
        <v>0</v>
      </c>
      <c r="J70" s="30">
        <f t="shared" si="3"/>
        <v>0</v>
      </c>
      <c r="K70" s="30">
        <f t="shared" si="4"/>
        <v>0.24852941176470589</v>
      </c>
    </row>
    <row r="71" spans="1:11" ht="30" customHeight="1">
      <c r="A71" s="90">
        <v>66</v>
      </c>
      <c r="B71" s="93" t="s">
        <v>653</v>
      </c>
      <c r="C71" s="41">
        <v>8</v>
      </c>
      <c r="D71" s="30">
        <f t="shared" ref="D71:D79" si="5">C71/12</f>
        <v>0.66666666666666663</v>
      </c>
      <c r="E71" s="41">
        <v>8</v>
      </c>
      <c r="F71" s="30">
        <f t="shared" ref="F71:F79" si="6">E71/17</f>
        <v>0.47058823529411764</v>
      </c>
      <c r="G71" s="3">
        <v>6</v>
      </c>
      <c r="H71" s="30">
        <f t="shared" ref="H71:H79" si="7">G71/15</f>
        <v>0.4</v>
      </c>
      <c r="I71" s="3">
        <v>0</v>
      </c>
      <c r="J71" s="30">
        <f t="shared" ref="J71:J79" si="8">I71/17</f>
        <v>0</v>
      </c>
      <c r="K71" s="30">
        <f t="shared" ref="K71:K79" si="9">SUM(D71+F71+H71+J71)/4</f>
        <v>0.38431372549019605</v>
      </c>
    </row>
    <row r="72" spans="1:11" ht="30" customHeight="1">
      <c r="A72" s="90">
        <v>67</v>
      </c>
      <c r="B72" s="93" t="s">
        <v>654</v>
      </c>
      <c r="C72" s="41">
        <v>12</v>
      </c>
      <c r="D72" s="30">
        <f t="shared" si="5"/>
        <v>1</v>
      </c>
      <c r="E72" s="41">
        <v>8</v>
      </c>
      <c r="F72" s="30">
        <f t="shared" si="6"/>
        <v>0.47058823529411764</v>
      </c>
      <c r="G72" s="3">
        <v>9</v>
      </c>
      <c r="H72" s="30">
        <f t="shared" si="7"/>
        <v>0.6</v>
      </c>
      <c r="I72" s="3">
        <v>9</v>
      </c>
      <c r="J72" s="30">
        <f t="shared" si="8"/>
        <v>0.52941176470588236</v>
      </c>
      <c r="K72" s="30">
        <f t="shared" si="9"/>
        <v>0.65</v>
      </c>
    </row>
    <row r="73" spans="1:11" ht="30" customHeight="1">
      <c r="A73" s="90">
        <v>68</v>
      </c>
      <c r="B73" s="93" t="s">
        <v>655</v>
      </c>
      <c r="C73" s="41">
        <v>10</v>
      </c>
      <c r="D73" s="30">
        <f t="shared" si="5"/>
        <v>0.83333333333333337</v>
      </c>
      <c r="E73" s="41">
        <v>5</v>
      </c>
      <c r="F73" s="30">
        <f t="shared" si="6"/>
        <v>0.29411764705882354</v>
      </c>
      <c r="G73" s="3">
        <v>6</v>
      </c>
      <c r="H73" s="30">
        <f t="shared" si="7"/>
        <v>0.4</v>
      </c>
      <c r="I73" s="3">
        <v>1</v>
      </c>
      <c r="J73" s="30">
        <f t="shared" si="8"/>
        <v>5.8823529411764705E-2</v>
      </c>
      <c r="K73" s="30">
        <f t="shared" si="9"/>
        <v>0.39656862745098037</v>
      </c>
    </row>
    <row r="74" spans="1:11" ht="30" customHeight="1">
      <c r="A74" s="90">
        <v>69</v>
      </c>
      <c r="B74" s="93" t="s">
        <v>656</v>
      </c>
      <c r="C74" s="41">
        <v>0</v>
      </c>
      <c r="D74" s="30">
        <f t="shared" si="5"/>
        <v>0</v>
      </c>
      <c r="E74" s="41">
        <v>1</v>
      </c>
      <c r="F74" s="30">
        <f t="shared" si="6"/>
        <v>5.8823529411764705E-2</v>
      </c>
      <c r="G74" s="3">
        <v>0</v>
      </c>
      <c r="H74" s="30">
        <f t="shared" si="7"/>
        <v>0</v>
      </c>
      <c r="I74" s="3">
        <v>0</v>
      </c>
      <c r="J74" s="30">
        <f t="shared" si="8"/>
        <v>0</v>
      </c>
      <c r="K74" s="30">
        <f t="shared" si="9"/>
        <v>1.4705882352941176E-2</v>
      </c>
    </row>
    <row r="75" spans="1:11" ht="30" customHeight="1">
      <c r="A75" s="90">
        <v>70</v>
      </c>
      <c r="B75" s="94" t="s">
        <v>657</v>
      </c>
      <c r="C75" s="41">
        <v>7</v>
      </c>
      <c r="D75" s="30">
        <f t="shared" si="5"/>
        <v>0.58333333333333337</v>
      </c>
      <c r="E75" s="41">
        <v>1</v>
      </c>
      <c r="F75" s="30">
        <f t="shared" si="6"/>
        <v>5.8823529411764705E-2</v>
      </c>
      <c r="G75" s="3">
        <v>4</v>
      </c>
      <c r="H75" s="30">
        <f t="shared" si="7"/>
        <v>0.26666666666666666</v>
      </c>
      <c r="I75" s="3">
        <v>0</v>
      </c>
      <c r="J75" s="30">
        <f t="shared" si="8"/>
        <v>0</v>
      </c>
      <c r="K75" s="30">
        <f t="shared" si="9"/>
        <v>0.2272058823529412</v>
      </c>
    </row>
    <row r="76" spans="1:11" ht="30" customHeight="1">
      <c r="A76" s="91">
        <v>71</v>
      </c>
      <c r="B76" s="94" t="s">
        <v>658</v>
      </c>
      <c r="C76" s="41">
        <v>4</v>
      </c>
      <c r="D76" s="30">
        <f t="shared" si="5"/>
        <v>0.33333333333333331</v>
      </c>
      <c r="E76" s="41">
        <v>2</v>
      </c>
      <c r="F76" s="30">
        <f t="shared" si="6"/>
        <v>0.11764705882352941</v>
      </c>
      <c r="G76" s="3">
        <v>2</v>
      </c>
      <c r="H76" s="30">
        <f t="shared" si="7"/>
        <v>0.13333333333333333</v>
      </c>
      <c r="I76" s="3">
        <v>0</v>
      </c>
      <c r="J76" s="30">
        <f t="shared" si="8"/>
        <v>0</v>
      </c>
      <c r="K76" s="30">
        <f t="shared" si="9"/>
        <v>0.146078431372549</v>
      </c>
    </row>
    <row r="77" spans="1:11" ht="30" customHeight="1">
      <c r="A77" s="91">
        <v>72</v>
      </c>
      <c r="B77" s="94" t="s">
        <v>659</v>
      </c>
      <c r="C77" s="41">
        <v>12</v>
      </c>
      <c r="D77" s="30">
        <f t="shared" si="5"/>
        <v>1</v>
      </c>
      <c r="E77" s="41">
        <v>16</v>
      </c>
      <c r="F77" s="30">
        <f t="shared" si="6"/>
        <v>0.94117647058823528</v>
      </c>
      <c r="G77" s="3">
        <v>14</v>
      </c>
      <c r="H77" s="30">
        <f t="shared" si="7"/>
        <v>0.93333333333333335</v>
      </c>
      <c r="I77" s="3">
        <v>4</v>
      </c>
      <c r="J77" s="30">
        <f t="shared" si="8"/>
        <v>0.23529411764705882</v>
      </c>
      <c r="K77" s="30">
        <f t="shared" si="9"/>
        <v>0.77745098039215688</v>
      </c>
    </row>
    <row r="78" spans="1:11" ht="30" customHeight="1">
      <c r="A78" s="91">
        <v>73</v>
      </c>
      <c r="B78" s="94" t="s">
        <v>660</v>
      </c>
      <c r="C78" s="41">
        <v>11</v>
      </c>
      <c r="D78" s="30">
        <f t="shared" si="5"/>
        <v>0.91666666666666663</v>
      </c>
      <c r="E78" s="41">
        <v>6</v>
      </c>
      <c r="F78" s="30">
        <f t="shared" si="6"/>
        <v>0.35294117647058826</v>
      </c>
      <c r="G78" s="3">
        <v>7</v>
      </c>
      <c r="H78" s="30">
        <f t="shared" si="7"/>
        <v>0.46666666666666667</v>
      </c>
      <c r="I78" s="3">
        <v>5</v>
      </c>
      <c r="J78" s="30">
        <f t="shared" si="8"/>
        <v>0.29411764705882354</v>
      </c>
      <c r="K78" s="30">
        <f t="shared" si="9"/>
        <v>0.50759803921568625</v>
      </c>
    </row>
    <row r="79" spans="1:11" ht="30" customHeight="1">
      <c r="A79" s="91">
        <v>74</v>
      </c>
      <c r="B79" s="94" t="s">
        <v>661</v>
      </c>
      <c r="C79" s="41">
        <v>12</v>
      </c>
      <c r="D79" s="30">
        <f t="shared" si="5"/>
        <v>1</v>
      </c>
      <c r="E79" s="41">
        <v>7</v>
      </c>
      <c r="F79" s="30">
        <f t="shared" si="6"/>
        <v>0.41176470588235292</v>
      </c>
      <c r="G79" s="3">
        <v>7</v>
      </c>
      <c r="H79" s="30">
        <f t="shared" si="7"/>
        <v>0.46666666666666667</v>
      </c>
      <c r="I79" s="3">
        <v>5</v>
      </c>
      <c r="J79" s="30">
        <f t="shared" si="8"/>
        <v>0.29411764705882354</v>
      </c>
      <c r="K79" s="30">
        <f t="shared" si="9"/>
        <v>0.54313725490196074</v>
      </c>
    </row>
  </sheetData>
  <mergeCells count="5">
    <mergeCell ref="A1:J1"/>
    <mergeCell ref="C2:D2"/>
    <mergeCell ref="E2:F2"/>
    <mergeCell ref="G2:H2"/>
    <mergeCell ref="I2:J2"/>
  </mergeCells>
  <pageMargins left="0.7" right="0.2" top="0.25" bottom="0.25" header="0.3" footer="0.3"/>
  <pageSetup paperSize="9" scale="71" fitToHeight="2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0"/>
  <sheetViews>
    <sheetView workbookViewId="0">
      <selection activeCell="K6" sqref="K6:K40"/>
    </sheetView>
  </sheetViews>
  <sheetFormatPr defaultRowHeight="24.95" customHeight="1"/>
  <cols>
    <col min="1" max="1" width="6.42578125" style="19" bestFit="1" customWidth="1"/>
    <col min="2" max="2" width="25.42578125" style="18" customWidth="1"/>
    <col min="3" max="3" width="11.28515625" style="6" customWidth="1"/>
    <col min="4" max="4" width="11.140625" style="8" customWidth="1"/>
    <col min="5" max="5" width="12.5703125" style="6" customWidth="1"/>
    <col min="6" max="6" width="12.42578125" style="8" customWidth="1"/>
    <col min="7" max="7" width="9.140625" style="6"/>
    <col min="8" max="8" width="9.140625" style="8"/>
    <col min="9" max="9" width="7.7109375" style="6" customWidth="1"/>
    <col min="10" max="10" width="8.5703125" style="8" customWidth="1"/>
    <col min="11" max="11" width="9.140625" style="8"/>
    <col min="12" max="16384" width="9.140625" style="6"/>
  </cols>
  <sheetData>
    <row r="1" spans="1:11" s="13" customFormat="1" ht="18.75">
      <c r="A1" s="156" t="s">
        <v>372</v>
      </c>
      <c r="B1" s="156"/>
      <c r="C1" s="156"/>
      <c r="D1" s="156"/>
      <c r="E1" s="156"/>
      <c r="F1" s="156"/>
      <c r="G1" s="156"/>
      <c r="H1" s="156"/>
      <c r="I1" s="156"/>
      <c r="J1" s="156"/>
      <c r="K1" s="58"/>
    </row>
    <row r="2" spans="1:11" s="79" customFormat="1" ht="15" customHeight="1">
      <c r="A2" s="81"/>
      <c r="B2" s="82" t="s">
        <v>202</v>
      </c>
      <c r="C2" s="170" t="s">
        <v>373</v>
      </c>
      <c r="D2" s="170"/>
      <c r="E2" s="170" t="s">
        <v>374</v>
      </c>
      <c r="F2" s="170"/>
      <c r="G2" s="171" t="s">
        <v>375</v>
      </c>
      <c r="H2" s="172"/>
      <c r="I2" s="170" t="s">
        <v>376</v>
      </c>
      <c r="J2" s="170"/>
      <c r="K2" s="78"/>
    </row>
    <row r="3" spans="1:11" s="13" customFormat="1" ht="21">
      <c r="A3" s="36"/>
      <c r="B3" s="38" t="s">
        <v>211</v>
      </c>
      <c r="C3" s="76" t="s">
        <v>224</v>
      </c>
      <c r="D3" s="42" t="s">
        <v>208</v>
      </c>
      <c r="E3" s="76" t="s">
        <v>224</v>
      </c>
      <c r="F3" s="42" t="s">
        <v>208</v>
      </c>
      <c r="G3" s="76" t="s">
        <v>224</v>
      </c>
      <c r="H3" s="42" t="s">
        <v>208</v>
      </c>
      <c r="I3" s="76" t="s">
        <v>224</v>
      </c>
      <c r="J3" s="42" t="s">
        <v>208</v>
      </c>
      <c r="K3" s="58"/>
    </row>
    <row r="4" spans="1:11" s="13" customFormat="1" ht="18.75" customHeight="1">
      <c r="A4" s="59"/>
      <c r="B4" s="65" t="s">
        <v>209</v>
      </c>
      <c r="C4" s="31">
        <v>19</v>
      </c>
      <c r="D4" s="135"/>
      <c r="E4" s="31">
        <v>19</v>
      </c>
      <c r="F4" s="135"/>
      <c r="G4" s="31">
        <v>17</v>
      </c>
      <c r="H4" s="135"/>
      <c r="I4" s="31">
        <v>9</v>
      </c>
      <c r="J4" s="132"/>
      <c r="K4" s="30" t="s">
        <v>210</v>
      </c>
    </row>
    <row r="5" spans="1:11" s="60" customFormat="1" ht="20.25" customHeight="1">
      <c r="A5" s="16" t="s">
        <v>225</v>
      </c>
      <c r="B5" s="14" t="s">
        <v>188</v>
      </c>
      <c r="C5" s="105"/>
      <c r="D5" s="136"/>
      <c r="E5" s="105"/>
      <c r="F5" s="136"/>
      <c r="G5" s="105"/>
      <c r="H5" s="136"/>
      <c r="I5" s="105"/>
      <c r="J5" s="136"/>
      <c r="K5" s="136"/>
    </row>
    <row r="6" spans="1:11" s="13" customFormat="1" ht="30" customHeight="1">
      <c r="A6" s="61">
        <v>1</v>
      </c>
      <c r="B6" s="64" t="s">
        <v>662</v>
      </c>
      <c r="C6" s="2">
        <v>11</v>
      </c>
      <c r="D6" s="30">
        <f>C6/19</f>
        <v>0.57894736842105265</v>
      </c>
      <c r="E6" s="2">
        <v>11</v>
      </c>
      <c r="F6" s="30">
        <f>E6/19</f>
        <v>0.57894736842105265</v>
      </c>
      <c r="G6" s="2">
        <v>7</v>
      </c>
      <c r="H6" s="30">
        <f>G6/17</f>
        <v>0.41176470588235292</v>
      </c>
      <c r="I6" s="2">
        <v>1</v>
      </c>
      <c r="J6" s="30">
        <f>I6/9</f>
        <v>0.1111111111111111</v>
      </c>
      <c r="K6" s="30">
        <f>SUM(D6+F6+H6+J6)/4</f>
        <v>0.42019263845889232</v>
      </c>
    </row>
    <row r="7" spans="1:11" s="13" customFormat="1" ht="30" customHeight="1">
      <c r="A7" s="61">
        <v>2</v>
      </c>
      <c r="B7" s="64" t="s">
        <v>663</v>
      </c>
      <c r="C7" s="2">
        <v>0</v>
      </c>
      <c r="D7" s="30">
        <f t="shared" ref="D7:D40" si="0">C7/19</f>
        <v>0</v>
      </c>
      <c r="E7" s="2">
        <v>0</v>
      </c>
      <c r="F7" s="30">
        <f t="shared" ref="F7:F40" si="1">E7/19</f>
        <v>0</v>
      </c>
      <c r="G7" s="2">
        <v>0</v>
      </c>
      <c r="H7" s="30">
        <f t="shared" ref="H7:H40" si="2">G7/17</f>
        <v>0</v>
      </c>
      <c r="I7" s="2">
        <v>0</v>
      </c>
      <c r="J7" s="30">
        <f t="shared" ref="J7:J40" si="3">I7/9</f>
        <v>0</v>
      </c>
      <c r="K7" s="30">
        <f t="shared" ref="K7:K40" si="4">SUM(D7+F7+H7+J7)/4</f>
        <v>0</v>
      </c>
    </row>
    <row r="8" spans="1:11" s="13" customFormat="1" ht="30" customHeight="1">
      <c r="A8" s="61">
        <v>3</v>
      </c>
      <c r="B8" s="64" t="s">
        <v>664</v>
      </c>
      <c r="C8" s="2">
        <v>8</v>
      </c>
      <c r="D8" s="30">
        <f t="shared" si="0"/>
        <v>0.42105263157894735</v>
      </c>
      <c r="E8" s="2">
        <v>7</v>
      </c>
      <c r="F8" s="30">
        <f t="shared" si="1"/>
        <v>0.36842105263157893</v>
      </c>
      <c r="G8" s="2">
        <v>5</v>
      </c>
      <c r="H8" s="30">
        <f t="shared" si="2"/>
        <v>0.29411764705882354</v>
      </c>
      <c r="I8" s="2">
        <v>0</v>
      </c>
      <c r="J8" s="30">
        <f t="shared" si="3"/>
        <v>0</v>
      </c>
      <c r="K8" s="30">
        <f t="shared" si="4"/>
        <v>0.27089783281733748</v>
      </c>
    </row>
    <row r="9" spans="1:11" s="13" customFormat="1" ht="30" customHeight="1">
      <c r="A9" s="61">
        <v>4</v>
      </c>
      <c r="B9" s="64" t="s">
        <v>665</v>
      </c>
      <c r="C9" s="2">
        <v>12</v>
      </c>
      <c r="D9" s="30">
        <f t="shared" si="0"/>
        <v>0.63157894736842102</v>
      </c>
      <c r="E9" s="2">
        <v>13</v>
      </c>
      <c r="F9" s="30">
        <f t="shared" si="1"/>
        <v>0.68421052631578949</v>
      </c>
      <c r="G9" s="2">
        <v>13</v>
      </c>
      <c r="H9" s="30">
        <f t="shared" si="2"/>
        <v>0.76470588235294112</v>
      </c>
      <c r="I9" s="2">
        <v>5</v>
      </c>
      <c r="J9" s="30">
        <f t="shared" si="3"/>
        <v>0.55555555555555558</v>
      </c>
      <c r="K9" s="30">
        <f t="shared" si="4"/>
        <v>0.65901272789817678</v>
      </c>
    </row>
    <row r="10" spans="1:11" s="13" customFormat="1" ht="30" customHeight="1">
      <c r="A10" s="61">
        <v>5</v>
      </c>
      <c r="B10" s="64" t="s">
        <v>666</v>
      </c>
      <c r="C10" s="2">
        <v>4</v>
      </c>
      <c r="D10" s="30">
        <f t="shared" si="0"/>
        <v>0.21052631578947367</v>
      </c>
      <c r="E10" s="2">
        <v>5</v>
      </c>
      <c r="F10" s="30">
        <f t="shared" si="1"/>
        <v>0.26315789473684209</v>
      </c>
      <c r="G10" s="2">
        <v>2</v>
      </c>
      <c r="H10" s="30">
        <f t="shared" si="2"/>
        <v>0.11764705882352941</v>
      </c>
      <c r="I10" s="2">
        <v>0</v>
      </c>
      <c r="J10" s="30">
        <f t="shared" si="3"/>
        <v>0</v>
      </c>
      <c r="K10" s="30">
        <f t="shared" si="4"/>
        <v>0.14783281733746129</v>
      </c>
    </row>
    <row r="11" spans="1:11" s="13" customFormat="1" ht="30" customHeight="1">
      <c r="A11" s="61">
        <v>6</v>
      </c>
      <c r="B11" s="64" t="s">
        <v>667</v>
      </c>
      <c r="C11" s="2">
        <v>2</v>
      </c>
      <c r="D11" s="30">
        <f t="shared" si="0"/>
        <v>0.10526315789473684</v>
      </c>
      <c r="E11" s="2">
        <v>5</v>
      </c>
      <c r="F11" s="30">
        <f t="shared" si="1"/>
        <v>0.26315789473684209</v>
      </c>
      <c r="G11" s="2">
        <v>2</v>
      </c>
      <c r="H11" s="30">
        <f t="shared" si="2"/>
        <v>0.11764705882352941</v>
      </c>
      <c r="I11" s="2">
        <v>2</v>
      </c>
      <c r="J11" s="30">
        <f t="shared" si="3"/>
        <v>0.22222222222222221</v>
      </c>
      <c r="K11" s="30">
        <f t="shared" si="4"/>
        <v>0.17707258341933263</v>
      </c>
    </row>
    <row r="12" spans="1:11" s="13" customFormat="1" ht="30" customHeight="1">
      <c r="A12" s="61">
        <v>7</v>
      </c>
      <c r="B12" s="64" t="s">
        <v>668</v>
      </c>
      <c r="C12" s="2">
        <v>7</v>
      </c>
      <c r="D12" s="30">
        <f t="shared" si="0"/>
        <v>0.36842105263157893</v>
      </c>
      <c r="E12" s="2">
        <v>6</v>
      </c>
      <c r="F12" s="30">
        <f t="shared" si="1"/>
        <v>0.31578947368421051</v>
      </c>
      <c r="G12" s="2">
        <v>8</v>
      </c>
      <c r="H12" s="30">
        <f t="shared" si="2"/>
        <v>0.47058823529411764</v>
      </c>
      <c r="I12" s="2">
        <v>4</v>
      </c>
      <c r="J12" s="30">
        <f t="shared" si="3"/>
        <v>0.44444444444444442</v>
      </c>
      <c r="K12" s="30">
        <f t="shared" si="4"/>
        <v>0.39981080151358789</v>
      </c>
    </row>
    <row r="13" spans="1:11" s="13" customFormat="1" ht="30" customHeight="1">
      <c r="A13" s="61">
        <v>8</v>
      </c>
      <c r="B13" s="64" t="s">
        <v>669</v>
      </c>
      <c r="C13" s="2">
        <v>8</v>
      </c>
      <c r="D13" s="30">
        <f t="shared" si="0"/>
        <v>0.42105263157894735</v>
      </c>
      <c r="E13" s="2">
        <v>9</v>
      </c>
      <c r="F13" s="30">
        <f t="shared" si="1"/>
        <v>0.47368421052631576</v>
      </c>
      <c r="G13" s="2">
        <v>11</v>
      </c>
      <c r="H13" s="30">
        <f t="shared" si="2"/>
        <v>0.6470588235294118</v>
      </c>
      <c r="I13" s="2">
        <v>4</v>
      </c>
      <c r="J13" s="30">
        <f t="shared" si="3"/>
        <v>0.44444444444444442</v>
      </c>
      <c r="K13" s="30">
        <f t="shared" si="4"/>
        <v>0.49656002751977985</v>
      </c>
    </row>
    <row r="14" spans="1:11" s="13" customFormat="1" ht="30" customHeight="1">
      <c r="A14" s="61">
        <v>9</v>
      </c>
      <c r="B14" s="64" t="s">
        <v>670</v>
      </c>
      <c r="C14" s="2">
        <v>9</v>
      </c>
      <c r="D14" s="30">
        <f t="shared" si="0"/>
        <v>0.47368421052631576</v>
      </c>
      <c r="E14" s="2">
        <v>9</v>
      </c>
      <c r="F14" s="30">
        <f t="shared" si="1"/>
        <v>0.47368421052631576</v>
      </c>
      <c r="G14" s="2">
        <v>11</v>
      </c>
      <c r="H14" s="30">
        <f t="shared" si="2"/>
        <v>0.6470588235294118</v>
      </c>
      <c r="I14" s="2">
        <v>4</v>
      </c>
      <c r="J14" s="30">
        <f t="shared" si="3"/>
        <v>0.44444444444444442</v>
      </c>
      <c r="K14" s="30">
        <f t="shared" si="4"/>
        <v>0.50971792225662194</v>
      </c>
    </row>
    <row r="15" spans="1:11" s="13" customFormat="1" ht="30" customHeight="1">
      <c r="A15" s="61">
        <v>10</v>
      </c>
      <c r="B15" s="64" t="s">
        <v>671</v>
      </c>
      <c r="C15" s="2">
        <v>3</v>
      </c>
      <c r="D15" s="30">
        <f t="shared" si="0"/>
        <v>0.15789473684210525</v>
      </c>
      <c r="E15" s="2">
        <v>5</v>
      </c>
      <c r="F15" s="30">
        <f t="shared" si="1"/>
        <v>0.26315789473684209</v>
      </c>
      <c r="G15" s="2">
        <v>7</v>
      </c>
      <c r="H15" s="30">
        <f t="shared" si="2"/>
        <v>0.41176470588235292</v>
      </c>
      <c r="I15" s="2">
        <v>0</v>
      </c>
      <c r="J15" s="30">
        <f t="shared" si="3"/>
        <v>0</v>
      </c>
      <c r="K15" s="30">
        <f t="shared" si="4"/>
        <v>0.20820433436532507</v>
      </c>
    </row>
    <row r="16" spans="1:11" s="13" customFormat="1" ht="30" customHeight="1">
      <c r="A16" s="61">
        <v>11</v>
      </c>
      <c r="B16" s="64" t="s">
        <v>672</v>
      </c>
      <c r="C16" s="2">
        <v>2</v>
      </c>
      <c r="D16" s="30">
        <f t="shared" si="0"/>
        <v>0.10526315789473684</v>
      </c>
      <c r="E16" s="2">
        <v>5</v>
      </c>
      <c r="F16" s="30">
        <f t="shared" si="1"/>
        <v>0.26315789473684209</v>
      </c>
      <c r="G16" s="2">
        <v>2</v>
      </c>
      <c r="H16" s="30">
        <f t="shared" si="2"/>
        <v>0.11764705882352941</v>
      </c>
      <c r="I16" s="2">
        <v>2</v>
      </c>
      <c r="J16" s="30">
        <f t="shared" si="3"/>
        <v>0.22222222222222221</v>
      </c>
      <c r="K16" s="30">
        <f t="shared" si="4"/>
        <v>0.17707258341933263</v>
      </c>
    </row>
    <row r="17" spans="1:11" s="13" customFormat="1" ht="30" customHeight="1">
      <c r="A17" s="61">
        <v>12</v>
      </c>
      <c r="B17" s="64" t="s">
        <v>673</v>
      </c>
      <c r="C17" s="2">
        <v>9</v>
      </c>
      <c r="D17" s="30">
        <f t="shared" si="0"/>
        <v>0.47368421052631576</v>
      </c>
      <c r="E17" s="2">
        <v>12</v>
      </c>
      <c r="F17" s="30">
        <f t="shared" si="1"/>
        <v>0.63157894736842102</v>
      </c>
      <c r="G17" s="2">
        <v>9</v>
      </c>
      <c r="H17" s="30">
        <f t="shared" si="2"/>
        <v>0.52941176470588236</v>
      </c>
      <c r="I17" s="2">
        <v>8</v>
      </c>
      <c r="J17" s="30">
        <f t="shared" si="3"/>
        <v>0.88888888888888884</v>
      </c>
      <c r="K17" s="30">
        <f t="shared" si="4"/>
        <v>0.63089095287237695</v>
      </c>
    </row>
    <row r="18" spans="1:11" s="13" customFormat="1" ht="30" customHeight="1">
      <c r="A18" s="61">
        <v>13</v>
      </c>
      <c r="B18" s="64" t="s">
        <v>674</v>
      </c>
      <c r="C18" s="2">
        <v>10</v>
      </c>
      <c r="D18" s="30">
        <f t="shared" si="0"/>
        <v>0.52631578947368418</v>
      </c>
      <c r="E18" s="2">
        <v>13</v>
      </c>
      <c r="F18" s="30">
        <f t="shared" si="1"/>
        <v>0.68421052631578949</v>
      </c>
      <c r="G18" s="2">
        <v>5</v>
      </c>
      <c r="H18" s="30">
        <f t="shared" si="2"/>
        <v>0.29411764705882354</v>
      </c>
      <c r="I18" s="2">
        <v>1</v>
      </c>
      <c r="J18" s="30">
        <f t="shared" si="3"/>
        <v>0.1111111111111111</v>
      </c>
      <c r="K18" s="30">
        <f t="shared" si="4"/>
        <v>0.40393876848985211</v>
      </c>
    </row>
    <row r="19" spans="1:11" s="13" customFormat="1" ht="30" customHeight="1">
      <c r="A19" s="61">
        <v>14</v>
      </c>
      <c r="B19" s="64" t="s">
        <v>675</v>
      </c>
      <c r="C19" s="2">
        <v>10</v>
      </c>
      <c r="D19" s="30">
        <f t="shared" si="0"/>
        <v>0.52631578947368418</v>
      </c>
      <c r="E19" s="2">
        <v>9</v>
      </c>
      <c r="F19" s="30">
        <f t="shared" si="1"/>
        <v>0.47368421052631576</v>
      </c>
      <c r="G19" s="2">
        <v>10</v>
      </c>
      <c r="H19" s="30">
        <f t="shared" si="2"/>
        <v>0.58823529411764708</v>
      </c>
      <c r="I19" s="2">
        <v>3</v>
      </c>
      <c r="J19" s="30">
        <f t="shared" si="3"/>
        <v>0.33333333333333331</v>
      </c>
      <c r="K19" s="30">
        <f t="shared" si="4"/>
        <v>0.48039215686274511</v>
      </c>
    </row>
    <row r="20" spans="1:11" s="13" customFormat="1" ht="30" customHeight="1">
      <c r="A20" s="61">
        <v>15</v>
      </c>
      <c r="B20" s="64" t="s">
        <v>676</v>
      </c>
      <c r="C20" s="2">
        <v>5</v>
      </c>
      <c r="D20" s="30">
        <f t="shared" si="0"/>
        <v>0.26315789473684209</v>
      </c>
      <c r="E20" s="2">
        <v>5</v>
      </c>
      <c r="F20" s="30">
        <f t="shared" si="1"/>
        <v>0.26315789473684209</v>
      </c>
      <c r="G20" s="2">
        <v>7</v>
      </c>
      <c r="H20" s="30">
        <f t="shared" si="2"/>
        <v>0.41176470588235292</v>
      </c>
      <c r="I20" s="2">
        <v>1</v>
      </c>
      <c r="J20" s="30">
        <f t="shared" si="3"/>
        <v>0.1111111111111111</v>
      </c>
      <c r="K20" s="30">
        <f t="shared" si="4"/>
        <v>0.26229790161678707</v>
      </c>
    </row>
    <row r="21" spans="1:11" s="13" customFormat="1" ht="30" customHeight="1">
      <c r="A21" s="61">
        <v>16</v>
      </c>
      <c r="B21" s="64" t="s">
        <v>677</v>
      </c>
      <c r="C21" s="2">
        <v>9</v>
      </c>
      <c r="D21" s="30">
        <f t="shared" si="0"/>
        <v>0.47368421052631576</v>
      </c>
      <c r="E21" s="2">
        <v>9</v>
      </c>
      <c r="F21" s="30">
        <f t="shared" si="1"/>
        <v>0.47368421052631576</v>
      </c>
      <c r="G21" s="2">
        <v>9</v>
      </c>
      <c r="H21" s="30">
        <f t="shared" si="2"/>
        <v>0.52941176470588236</v>
      </c>
      <c r="I21" s="2">
        <v>3</v>
      </c>
      <c r="J21" s="30">
        <f t="shared" si="3"/>
        <v>0.33333333333333331</v>
      </c>
      <c r="K21" s="30">
        <f t="shared" si="4"/>
        <v>0.45252837977296179</v>
      </c>
    </row>
    <row r="22" spans="1:11" s="13" customFormat="1" ht="30" customHeight="1">
      <c r="A22" s="61">
        <v>17</v>
      </c>
      <c r="B22" s="64" t="s">
        <v>678</v>
      </c>
      <c r="C22" s="2">
        <v>6</v>
      </c>
      <c r="D22" s="30">
        <f t="shared" si="0"/>
        <v>0.31578947368421051</v>
      </c>
      <c r="E22" s="2">
        <v>6</v>
      </c>
      <c r="F22" s="30">
        <f t="shared" si="1"/>
        <v>0.31578947368421051</v>
      </c>
      <c r="G22" s="2">
        <v>3</v>
      </c>
      <c r="H22" s="30">
        <f t="shared" si="2"/>
        <v>0.17647058823529413</v>
      </c>
      <c r="I22" s="2">
        <v>2</v>
      </c>
      <c r="J22" s="30">
        <f t="shared" si="3"/>
        <v>0.22222222222222221</v>
      </c>
      <c r="K22" s="30">
        <f t="shared" si="4"/>
        <v>0.25756793945648437</v>
      </c>
    </row>
    <row r="23" spans="1:11" s="13" customFormat="1" ht="30" customHeight="1">
      <c r="A23" s="61">
        <v>18</v>
      </c>
      <c r="B23" s="64" t="s">
        <v>679</v>
      </c>
      <c r="C23" s="2">
        <v>12</v>
      </c>
      <c r="D23" s="30">
        <f t="shared" si="0"/>
        <v>0.63157894736842102</v>
      </c>
      <c r="E23" s="2">
        <v>15</v>
      </c>
      <c r="F23" s="30">
        <f t="shared" si="1"/>
        <v>0.78947368421052633</v>
      </c>
      <c r="G23" s="2">
        <v>12</v>
      </c>
      <c r="H23" s="30">
        <f t="shared" si="2"/>
        <v>0.70588235294117652</v>
      </c>
      <c r="I23" s="2">
        <v>1</v>
      </c>
      <c r="J23" s="30">
        <f t="shared" si="3"/>
        <v>0.1111111111111111</v>
      </c>
      <c r="K23" s="30">
        <f t="shared" si="4"/>
        <v>0.55951152390780878</v>
      </c>
    </row>
    <row r="24" spans="1:11" s="13" customFormat="1" ht="30" customHeight="1">
      <c r="A24" s="61">
        <v>19</v>
      </c>
      <c r="B24" s="64" t="s">
        <v>680</v>
      </c>
      <c r="C24" s="2">
        <v>5</v>
      </c>
      <c r="D24" s="30">
        <f t="shared" si="0"/>
        <v>0.26315789473684209</v>
      </c>
      <c r="E24" s="2">
        <v>7</v>
      </c>
      <c r="F24" s="30">
        <f t="shared" si="1"/>
        <v>0.36842105263157893</v>
      </c>
      <c r="G24" s="2">
        <v>7</v>
      </c>
      <c r="H24" s="30">
        <f t="shared" si="2"/>
        <v>0.41176470588235292</v>
      </c>
      <c r="I24" s="2">
        <v>3</v>
      </c>
      <c r="J24" s="30">
        <f t="shared" si="3"/>
        <v>0.33333333333333331</v>
      </c>
      <c r="K24" s="30">
        <f t="shared" si="4"/>
        <v>0.34416924664602683</v>
      </c>
    </row>
    <row r="25" spans="1:11" s="62" customFormat="1" ht="30" customHeight="1">
      <c r="A25" s="61">
        <v>20</v>
      </c>
      <c r="B25" s="64" t="s">
        <v>681</v>
      </c>
      <c r="C25" s="61">
        <v>4</v>
      </c>
      <c r="D25" s="30">
        <f t="shared" si="0"/>
        <v>0.21052631578947367</v>
      </c>
      <c r="E25" s="61">
        <v>4</v>
      </c>
      <c r="F25" s="30">
        <f t="shared" si="1"/>
        <v>0.21052631578947367</v>
      </c>
      <c r="G25" s="61">
        <v>7</v>
      </c>
      <c r="H25" s="30">
        <f t="shared" si="2"/>
        <v>0.41176470588235292</v>
      </c>
      <c r="I25" s="61">
        <v>1</v>
      </c>
      <c r="J25" s="30">
        <f t="shared" si="3"/>
        <v>0.1111111111111111</v>
      </c>
      <c r="K25" s="30">
        <f t="shared" si="4"/>
        <v>0.23598211214310283</v>
      </c>
    </row>
    <row r="26" spans="1:11" s="62" customFormat="1" ht="30" customHeight="1">
      <c r="A26" s="61">
        <v>21</v>
      </c>
      <c r="B26" s="64" t="s">
        <v>682</v>
      </c>
      <c r="C26" s="61">
        <v>6</v>
      </c>
      <c r="D26" s="30">
        <f t="shared" si="0"/>
        <v>0.31578947368421051</v>
      </c>
      <c r="E26" s="61">
        <v>8</v>
      </c>
      <c r="F26" s="30">
        <f t="shared" si="1"/>
        <v>0.42105263157894735</v>
      </c>
      <c r="G26" s="61">
        <v>10</v>
      </c>
      <c r="H26" s="30">
        <f t="shared" si="2"/>
        <v>0.58823529411764708</v>
      </c>
      <c r="I26" s="61">
        <v>5</v>
      </c>
      <c r="J26" s="30">
        <f t="shared" si="3"/>
        <v>0.55555555555555558</v>
      </c>
      <c r="K26" s="30">
        <f t="shared" si="4"/>
        <v>0.47015823873409013</v>
      </c>
    </row>
    <row r="27" spans="1:11" s="13" customFormat="1" ht="30" customHeight="1">
      <c r="A27" s="61">
        <v>22</v>
      </c>
      <c r="B27" s="64" t="s">
        <v>683</v>
      </c>
      <c r="C27" s="2">
        <v>5</v>
      </c>
      <c r="D27" s="30">
        <f t="shared" si="0"/>
        <v>0.26315789473684209</v>
      </c>
      <c r="E27" s="2">
        <v>8</v>
      </c>
      <c r="F27" s="30">
        <f t="shared" si="1"/>
        <v>0.42105263157894735</v>
      </c>
      <c r="G27" s="2">
        <v>4</v>
      </c>
      <c r="H27" s="30">
        <f t="shared" si="2"/>
        <v>0.23529411764705882</v>
      </c>
      <c r="I27" s="2">
        <v>3</v>
      </c>
      <c r="J27" s="30">
        <f t="shared" si="3"/>
        <v>0.33333333333333331</v>
      </c>
      <c r="K27" s="30">
        <f t="shared" si="4"/>
        <v>0.31320949432404538</v>
      </c>
    </row>
    <row r="28" spans="1:11" s="13" customFormat="1" ht="30" customHeight="1">
      <c r="A28" s="61">
        <v>23</v>
      </c>
      <c r="B28" s="64" t="s">
        <v>684</v>
      </c>
      <c r="C28" s="2">
        <v>7</v>
      </c>
      <c r="D28" s="30">
        <f t="shared" si="0"/>
        <v>0.36842105263157893</v>
      </c>
      <c r="E28" s="2">
        <v>7</v>
      </c>
      <c r="F28" s="30">
        <f t="shared" si="1"/>
        <v>0.36842105263157893</v>
      </c>
      <c r="G28" s="2">
        <v>7</v>
      </c>
      <c r="H28" s="30">
        <f t="shared" si="2"/>
        <v>0.41176470588235292</v>
      </c>
      <c r="I28" s="2">
        <v>0</v>
      </c>
      <c r="J28" s="30">
        <f t="shared" si="3"/>
        <v>0</v>
      </c>
      <c r="K28" s="30">
        <f t="shared" si="4"/>
        <v>0.28715170278637769</v>
      </c>
    </row>
    <row r="29" spans="1:11" s="13" customFormat="1" ht="30" customHeight="1">
      <c r="A29" s="61">
        <v>24</v>
      </c>
      <c r="B29" s="64" t="s">
        <v>685</v>
      </c>
      <c r="C29" s="2">
        <v>6</v>
      </c>
      <c r="D29" s="30">
        <f t="shared" si="0"/>
        <v>0.31578947368421051</v>
      </c>
      <c r="E29" s="2">
        <v>8</v>
      </c>
      <c r="F29" s="30">
        <f t="shared" si="1"/>
        <v>0.42105263157894735</v>
      </c>
      <c r="G29" s="2">
        <v>5</v>
      </c>
      <c r="H29" s="30">
        <f t="shared" si="2"/>
        <v>0.29411764705882354</v>
      </c>
      <c r="I29" s="2">
        <v>2</v>
      </c>
      <c r="J29" s="30">
        <f t="shared" si="3"/>
        <v>0.22222222222222221</v>
      </c>
      <c r="K29" s="30">
        <f t="shared" si="4"/>
        <v>0.31329549363605091</v>
      </c>
    </row>
    <row r="30" spans="1:11" s="13" customFormat="1" ht="30" customHeight="1">
      <c r="A30" s="98">
        <v>25</v>
      </c>
      <c r="B30" s="64" t="s">
        <v>686</v>
      </c>
      <c r="C30" s="2">
        <v>10</v>
      </c>
      <c r="D30" s="30">
        <f t="shared" si="0"/>
        <v>0.52631578947368418</v>
      </c>
      <c r="E30" s="2">
        <v>8</v>
      </c>
      <c r="F30" s="30">
        <f t="shared" si="1"/>
        <v>0.42105263157894735</v>
      </c>
      <c r="G30" s="2">
        <v>11</v>
      </c>
      <c r="H30" s="30">
        <f t="shared" si="2"/>
        <v>0.6470588235294118</v>
      </c>
      <c r="I30" s="2">
        <v>3</v>
      </c>
      <c r="J30" s="30">
        <f t="shared" si="3"/>
        <v>0.33333333333333331</v>
      </c>
      <c r="K30" s="30">
        <f t="shared" si="4"/>
        <v>0.48194014447884415</v>
      </c>
    </row>
    <row r="31" spans="1:11" s="13" customFormat="1" ht="30" customHeight="1">
      <c r="A31" s="61">
        <v>26</v>
      </c>
      <c r="B31" s="64" t="s">
        <v>687</v>
      </c>
      <c r="C31" s="2">
        <v>0</v>
      </c>
      <c r="D31" s="30">
        <f t="shared" si="0"/>
        <v>0</v>
      </c>
      <c r="E31" s="2">
        <v>4</v>
      </c>
      <c r="F31" s="30">
        <f t="shared" si="1"/>
        <v>0.21052631578947367</v>
      </c>
      <c r="G31" s="2">
        <v>0</v>
      </c>
      <c r="H31" s="30">
        <f t="shared" si="2"/>
        <v>0</v>
      </c>
      <c r="I31" s="2">
        <v>5</v>
      </c>
      <c r="J31" s="30">
        <f t="shared" si="3"/>
        <v>0.55555555555555558</v>
      </c>
      <c r="K31" s="30">
        <f t="shared" si="4"/>
        <v>0.19152046783625731</v>
      </c>
    </row>
    <row r="32" spans="1:11" s="13" customFormat="1" ht="30" customHeight="1">
      <c r="A32" s="61">
        <v>27</v>
      </c>
      <c r="B32" s="64" t="s">
        <v>688</v>
      </c>
      <c r="C32" s="2">
        <v>8</v>
      </c>
      <c r="D32" s="30">
        <f t="shared" si="0"/>
        <v>0.42105263157894735</v>
      </c>
      <c r="E32" s="2">
        <v>11</v>
      </c>
      <c r="F32" s="30">
        <f t="shared" si="1"/>
        <v>0.57894736842105265</v>
      </c>
      <c r="G32" s="2">
        <v>10</v>
      </c>
      <c r="H32" s="30">
        <f t="shared" si="2"/>
        <v>0.58823529411764708</v>
      </c>
      <c r="I32" s="2">
        <v>4</v>
      </c>
      <c r="J32" s="30">
        <f t="shared" si="3"/>
        <v>0.44444444444444442</v>
      </c>
      <c r="K32" s="30">
        <f t="shared" si="4"/>
        <v>0.50816993464052285</v>
      </c>
    </row>
    <row r="33" spans="1:11" s="13" customFormat="1" ht="30" customHeight="1">
      <c r="A33" s="61">
        <v>28</v>
      </c>
      <c r="B33" s="64" t="s">
        <v>689</v>
      </c>
      <c r="C33" s="2">
        <v>6</v>
      </c>
      <c r="D33" s="30">
        <f t="shared" si="0"/>
        <v>0.31578947368421051</v>
      </c>
      <c r="E33" s="2">
        <v>7</v>
      </c>
      <c r="F33" s="30">
        <f t="shared" si="1"/>
        <v>0.36842105263157893</v>
      </c>
      <c r="G33" s="2">
        <v>8</v>
      </c>
      <c r="H33" s="30">
        <f t="shared" si="2"/>
        <v>0.47058823529411764</v>
      </c>
      <c r="I33" s="2">
        <v>6</v>
      </c>
      <c r="J33" s="30">
        <f t="shared" si="3"/>
        <v>0.66666666666666663</v>
      </c>
      <c r="K33" s="30">
        <f t="shared" si="4"/>
        <v>0.45536635706914341</v>
      </c>
    </row>
    <row r="34" spans="1:11" s="13" customFormat="1" ht="30" customHeight="1">
      <c r="A34" s="61">
        <v>29</v>
      </c>
      <c r="B34" s="64" t="s">
        <v>690</v>
      </c>
      <c r="C34" s="2">
        <v>8</v>
      </c>
      <c r="D34" s="30">
        <f t="shared" si="0"/>
        <v>0.42105263157894735</v>
      </c>
      <c r="E34" s="2">
        <v>12</v>
      </c>
      <c r="F34" s="30">
        <f t="shared" si="1"/>
        <v>0.63157894736842102</v>
      </c>
      <c r="G34" s="2">
        <v>8</v>
      </c>
      <c r="H34" s="30">
        <f t="shared" si="2"/>
        <v>0.47058823529411764</v>
      </c>
      <c r="I34" s="2">
        <v>8</v>
      </c>
      <c r="J34" s="30">
        <f t="shared" si="3"/>
        <v>0.88888888888888884</v>
      </c>
      <c r="K34" s="30">
        <f t="shared" si="4"/>
        <v>0.60302717578259368</v>
      </c>
    </row>
    <row r="35" spans="1:11" s="13" customFormat="1" ht="30" customHeight="1">
      <c r="A35" s="61">
        <v>30</v>
      </c>
      <c r="B35" s="64" t="s">
        <v>691</v>
      </c>
      <c r="C35" s="2">
        <v>7</v>
      </c>
      <c r="D35" s="30">
        <f t="shared" si="0"/>
        <v>0.36842105263157893</v>
      </c>
      <c r="E35" s="2">
        <v>10</v>
      </c>
      <c r="F35" s="30">
        <f t="shared" si="1"/>
        <v>0.52631578947368418</v>
      </c>
      <c r="G35" s="2">
        <v>9</v>
      </c>
      <c r="H35" s="30">
        <f t="shared" si="2"/>
        <v>0.52941176470588236</v>
      </c>
      <c r="I35" s="2">
        <v>5</v>
      </c>
      <c r="J35" s="30">
        <f t="shared" si="3"/>
        <v>0.55555555555555558</v>
      </c>
      <c r="K35" s="30">
        <f t="shared" si="4"/>
        <v>0.49492604059167528</v>
      </c>
    </row>
    <row r="36" spans="1:11" s="13" customFormat="1" ht="30" customHeight="1">
      <c r="A36" s="61">
        <v>31</v>
      </c>
      <c r="B36" s="64" t="s">
        <v>692</v>
      </c>
      <c r="C36" s="2">
        <v>7</v>
      </c>
      <c r="D36" s="30">
        <f t="shared" si="0"/>
        <v>0.36842105263157893</v>
      </c>
      <c r="E36" s="2">
        <v>7</v>
      </c>
      <c r="F36" s="30">
        <f t="shared" si="1"/>
        <v>0.36842105263157893</v>
      </c>
      <c r="G36" s="2">
        <v>8</v>
      </c>
      <c r="H36" s="30">
        <f t="shared" si="2"/>
        <v>0.47058823529411764</v>
      </c>
      <c r="I36" s="2">
        <v>4</v>
      </c>
      <c r="J36" s="30">
        <f t="shared" si="3"/>
        <v>0.44444444444444442</v>
      </c>
      <c r="K36" s="30">
        <f t="shared" si="4"/>
        <v>0.41296869625042998</v>
      </c>
    </row>
    <row r="37" spans="1:11" s="13" customFormat="1" ht="30" customHeight="1">
      <c r="A37" s="61">
        <v>32</v>
      </c>
      <c r="B37" s="64" t="s">
        <v>693</v>
      </c>
      <c r="C37" s="2">
        <v>4</v>
      </c>
      <c r="D37" s="30">
        <f t="shared" si="0"/>
        <v>0.21052631578947367</v>
      </c>
      <c r="E37" s="2">
        <v>8</v>
      </c>
      <c r="F37" s="30">
        <f t="shared" si="1"/>
        <v>0.42105263157894735</v>
      </c>
      <c r="G37" s="2">
        <v>6</v>
      </c>
      <c r="H37" s="30">
        <f t="shared" si="2"/>
        <v>0.35294117647058826</v>
      </c>
      <c r="I37" s="2">
        <v>4</v>
      </c>
      <c r="J37" s="30">
        <f t="shared" si="3"/>
        <v>0.44444444444444442</v>
      </c>
      <c r="K37" s="30">
        <f t="shared" si="4"/>
        <v>0.35724114207086344</v>
      </c>
    </row>
    <row r="38" spans="1:11" s="13" customFormat="1" ht="30" customHeight="1">
      <c r="A38" s="61">
        <v>33</v>
      </c>
      <c r="B38" s="64" t="s">
        <v>694</v>
      </c>
      <c r="C38" s="2">
        <v>1</v>
      </c>
      <c r="D38" s="30">
        <f t="shared" si="0"/>
        <v>5.2631578947368418E-2</v>
      </c>
      <c r="E38" s="2">
        <v>4</v>
      </c>
      <c r="F38" s="30">
        <f t="shared" si="1"/>
        <v>0.21052631578947367</v>
      </c>
      <c r="G38" s="2">
        <v>0</v>
      </c>
      <c r="H38" s="30">
        <f t="shared" si="2"/>
        <v>0</v>
      </c>
      <c r="I38" s="2">
        <v>0</v>
      </c>
      <c r="J38" s="30">
        <f t="shared" si="3"/>
        <v>0</v>
      </c>
      <c r="K38" s="30">
        <f t="shared" si="4"/>
        <v>6.5789473684210523E-2</v>
      </c>
    </row>
    <row r="39" spans="1:11" s="13" customFormat="1" ht="30" customHeight="1">
      <c r="A39" s="61">
        <v>34</v>
      </c>
      <c r="B39" s="64" t="s">
        <v>695</v>
      </c>
      <c r="C39" s="2">
        <v>2</v>
      </c>
      <c r="D39" s="30">
        <f t="shared" si="0"/>
        <v>0.10526315789473684</v>
      </c>
      <c r="E39" s="2">
        <v>2</v>
      </c>
      <c r="F39" s="30">
        <f t="shared" si="1"/>
        <v>0.10526315789473684</v>
      </c>
      <c r="G39" s="2">
        <v>6</v>
      </c>
      <c r="H39" s="30">
        <f t="shared" si="2"/>
        <v>0.35294117647058826</v>
      </c>
      <c r="I39" s="2">
        <v>0</v>
      </c>
      <c r="J39" s="30">
        <f t="shared" si="3"/>
        <v>0</v>
      </c>
      <c r="K39" s="30">
        <f t="shared" si="4"/>
        <v>0.1408668730650155</v>
      </c>
    </row>
    <row r="40" spans="1:11" s="13" customFormat="1" ht="30" customHeight="1">
      <c r="A40" s="61">
        <v>35</v>
      </c>
      <c r="B40" s="64" t="s">
        <v>696</v>
      </c>
      <c r="C40" s="2">
        <v>5</v>
      </c>
      <c r="D40" s="30">
        <f t="shared" si="0"/>
        <v>0.26315789473684209</v>
      </c>
      <c r="E40" s="2">
        <v>10</v>
      </c>
      <c r="F40" s="30">
        <f t="shared" si="1"/>
        <v>0.52631578947368418</v>
      </c>
      <c r="G40" s="2">
        <v>5</v>
      </c>
      <c r="H40" s="30">
        <f t="shared" si="2"/>
        <v>0.29411764705882354</v>
      </c>
      <c r="I40" s="2">
        <v>0</v>
      </c>
      <c r="J40" s="30">
        <f t="shared" si="3"/>
        <v>0</v>
      </c>
      <c r="K40" s="30">
        <f t="shared" si="4"/>
        <v>0.27089783281733748</v>
      </c>
    </row>
  </sheetData>
  <mergeCells count="5">
    <mergeCell ref="A1:J1"/>
    <mergeCell ref="C2:D2"/>
    <mergeCell ref="E2:F2"/>
    <mergeCell ref="G2:H2"/>
    <mergeCell ref="I2:J2"/>
  </mergeCells>
  <pageMargins left="0.7" right="0.2" top="0.5" bottom="0.5" header="0.3" footer="0.3"/>
  <pageSetup paperSize="9" scale="6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1"/>
  <sheetViews>
    <sheetView workbookViewId="0">
      <selection activeCell="K6" sqref="K6:K30"/>
    </sheetView>
  </sheetViews>
  <sheetFormatPr defaultRowHeight="24.95" customHeight="1"/>
  <cols>
    <col min="1" max="1" width="6.42578125" style="19" bestFit="1" customWidth="1"/>
    <col min="2" max="2" width="27.28515625" style="18" bestFit="1" customWidth="1"/>
    <col min="3" max="3" width="11.28515625" style="6" customWidth="1"/>
    <col min="4" max="4" width="11.140625" style="8" customWidth="1"/>
    <col min="5" max="5" width="12.5703125" style="6" customWidth="1"/>
    <col min="6" max="6" width="12.42578125" style="8" customWidth="1"/>
    <col min="7" max="7" width="9.140625" style="6"/>
    <col min="8" max="8" width="9.140625" style="8"/>
    <col min="9" max="9" width="7.7109375" style="6" customWidth="1"/>
    <col min="10" max="10" width="8.5703125" style="8" customWidth="1"/>
    <col min="11" max="11" width="9.140625" style="8"/>
    <col min="12" max="16384" width="9.140625" style="6"/>
  </cols>
  <sheetData>
    <row r="1" spans="1:11" s="13" customFormat="1" ht="18.75">
      <c r="A1" s="156" t="s">
        <v>377</v>
      </c>
      <c r="B1" s="156"/>
      <c r="C1" s="156"/>
      <c r="D1" s="156"/>
      <c r="E1" s="156"/>
      <c r="F1" s="156"/>
      <c r="G1" s="156"/>
      <c r="H1" s="156"/>
      <c r="I1" s="156"/>
      <c r="J1" s="156"/>
      <c r="K1" s="58"/>
    </row>
    <row r="2" spans="1:11" s="79" customFormat="1" ht="15">
      <c r="A2" s="81"/>
      <c r="B2" s="82" t="s">
        <v>202</v>
      </c>
      <c r="C2" s="170" t="s">
        <v>373</v>
      </c>
      <c r="D2" s="170"/>
      <c r="E2" s="170" t="s">
        <v>374</v>
      </c>
      <c r="F2" s="170"/>
      <c r="G2" s="171" t="s">
        <v>375</v>
      </c>
      <c r="H2" s="172"/>
      <c r="I2" s="170" t="s">
        <v>376</v>
      </c>
      <c r="J2" s="170"/>
      <c r="K2" s="78"/>
    </row>
    <row r="3" spans="1:11" s="13" customFormat="1" ht="21">
      <c r="A3" s="36"/>
      <c r="B3" s="38" t="s">
        <v>211</v>
      </c>
      <c r="C3" s="76" t="s">
        <v>224</v>
      </c>
      <c r="D3" s="42" t="s">
        <v>208</v>
      </c>
      <c r="E3" s="76" t="s">
        <v>224</v>
      </c>
      <c r="F3" s="42" t="s">
        <v>208</v>
      </c>
      <c r="G3" s="76" t="s">
        <v>224</v>
      </c>
      <c r="H3" s="42" t="s">
        <v>208</v>
      </c>
      <c r="I3" s="76" t="s">
        <v>224</v>
      </c>
      <c r="J3" s="42" t="s">
        <v>208</v>
      </c>
      <c r="K3" s="58"/>
    </row>
    <row r="4" spans="1:11" s="13" customFormat="1" ht="15">
      <c r="A4" s="59"/>
      <c r="B4" s="65" t="s">
        <v>209</v>
      </c>
      <c r="C4" s="31">
        <v>19</v>
      </c>
      <c r="D4" s="135"/>
      <c r="E4" s="31">
        <v>19</v>
      </c>
      <c r="F4" s="135"/>
      <c r="G4" s="31">
        <v>17</v>
      </c>
      <c r="H4" s="135"/>
      <c r="I4" s="31">
        <v>9</v>
      </c>
      <c r="J4" s="132"/>
      <c r="K4" s="30" t="s">
        <v>210</v>
      </c>
    </row>
    <row r="5" spans="1:11" s="60" customFormat="1" ht="15.75">
      <c r="A5" s="16" t="s">
        <v>225</v>
      </c>
      <c r="B5" s="14" t="s">
        <v>188</v>
      </c>
      <c r="C5" s="105"/>
      <c r="D5" s="136"/>
      <c r="E5" s="105"/>
      <c r="F5" s="136"/>
      <c r="G5" s="105"/>
      <c r="H5" s="136"/>
      <c r="I5" s="105"/>
      <c r="J5" s="136"/>
      <c r="K5" s="136"/>
    </row>
    <row r="6" spans="1:11" s="13" customFormat="1" ht="30" customHeight="1">
      <c r="A6" s="90">
        <v>1</v>
      </c>
      <c r="B6" s="64" t="s">
        <v>697</v>
      </c>
      <c r="C6" s="2">
        <v>11</v>
      </c>
      <c r="D6" s="30">
        <f>C6/19</f>
        <v>0.57894736842105265</v>
      </c>
      <c r="E6" s="2">
        <v>12</v>
      </c>
      <c r="F6" s="30">
        <f>E6/19</f>
        <v>0.63157894736842102</v>
      </c>
      <c r="G6" s="2">
        <v>12</v>
      </c>
      <c r="H6" s="30">
        <f>G6/17</f>
        <v>0.70588235294117652</v>
      </c>
      <c r="I6" s="2">
        <v>1</v>
      </c>
      <c r="J6" s="30">
        <f>I6/9</f>
        <v>0.1111111111111111</v>
      </c>
      <c r="K6" s="30">
        <f>SUM(D6+F6+H6+J6)/4</f>
        <v>0.50687994496044031</v>
      </c>
    </row>
    <row r="7" spans="1:11" s="13" customFormat="1" ht="30" customHeight="1">
      <c r="A7" s="90">
        <v>2</v>
      </c>
      <c r="B7" s="64" t="s">
        <v>698</v>
      </c>
      <c r="C7" s="2">
        <v>13</v>
      </c>
      <c r="D7" s="30">
        <f t="shared" ref="D7:D30" si="0">C7/19</f>
        <v>0.68421052631578949</v>
      </c>
      <c r="E7" s="2">
        <v>14</v>
      </c>
      <c r="F7" s="30">
        <f t="shared" ref="F7:F30" si="1">E7/19</f>
        <v>0.73684210526315785</v>
      </c>
      <c r="G7" s="2">
        <v>12</v>
      </c>
      <c r="H7" s="30">
        <f t="shared" ref="H7:H30" si="2">G7/17</f>
        <v>0.70588235294117652</v>
      </c>
      <c r="I7" s="2">
        <v>1</v>
      </c>
      <c r="J7" s="30">
        <f t="shared" ref="J7:J30" si="3">I7/9</f>
        <v>0.1111111111111111</v>
      </c>
      <c r="K7" s="30">
        <f t="shared" ref="K7:K30" si="4">SUM(D7+F7+H7+J7)/4</f>
        <v>0.55951152390780878</v>
      </c>
    </row>
    <row r="8" spans="1:11" s="13" customFormat="1" ht="30" customHeight="1">
      <c r="A8" s="90">
        <v>3</v>
      </c>
      <c r="B8" s="64" t="s">
        <v>699</v>
      </c>
      <c r="C8" s="2">
        <v>9</v>
      </c>
      <c r="D8" s="30">
        <f t="shared" si="0"/>
        <v>0.47368421052631576</v>
      </c>
      <c r="E8" s="2">
        <v>1</v>
      </c>
      <c r="F8" s="30">
        <f t="shared" si="1"/>
        <v>5.2631578947368418E-2</v>
      </c>
      <c r="G8" s="2">
        <v>11</v>
      </c>
      <c r="H8" s="30">
        <f t="shared" si="2"/>
        <v>0.6470588235294118</v>
      </c>
      <c r="I8" s="2">
        <v>4</v>
      </c>
      <c r="J8" s="30">
        <f t="shared" si="3"/>
        <v>0.44444444444444442</v>
      </c>
      <c r="K8" s="30">
        <f t="shared" si="4"/>
        <v>0.4044547643618851</v>
      </c>
    </row>
    <row r="9" spans="1:11" s="13" customFormat="1" ht="30" customHeight="1">
      <c r="A9" s="90">
        <v>4</v>
      </c>
      <c r="B9" s="64" t="s">
        <v>700</v>
      </c>
      <c r="C9" s="2">
        <v>7</v>
      </c>
      <c r="D9" s="30">
        <f t="shared" si="0"/>
        <v>0.36842105263157893</v>
      </c>
      <c r="E9" s="2">
        <v>6</v>
      </c>
      <c r="F9" s="30">
        <f t="shared" si="1"/>
        <v>0.31578947368421051</v>
      </c>
      <c r="G9" s="2">
        <v>9</v>
      </c>
      <c r="H9" s="30">
        <f t="shared" si="2"/>
        <v>0.52941176470588236</v>
      </c>
      <c r="I9" s="2">
        <v>3</v>
      </c>
      <c r="J9" s="30">
        <f t="shared" si="3"/>
        <v>0.33333333333333331</v>
      </c>
      <c r="K9" s="30">
        <f t="shared" si="4"/>
        <v>0.38673890608875122</v>
      </c>
    </row>
    <row r="10" spans="1:11" s="13" customFormat="1" ht="30" customHeight="1">
      <c r="A10" s="90">
        <v>5</v>
      </c>
      <c r="B10" s="64" t="s">
        <v>701</v>
      </c>
      <c r="C10" s="2">
        <v>6</v>
      </c>
      <c r="D10" s="30">
        <f t="shared" si="0"/>
        <v>0.31578947368421051</v>
      </c>
      <c r="E10" s="2">
        <v>6</v>
      </c>
      <c r="F10" s="30">
        <f t="shared" si="1"/>
        <v>0.31578947368421051</v>
      </c>
      <c r="G10" s="2">
        <v>8</v>
      </c>
      <c r="H10" s="30">
        <f t="shared" si="2"/>
        <v>0.47058823529411764</v>
      </c>
      <c r="I10" s="2">
        <v>0</v>
      </c>
      <c r="J10" s="30">
        <f t="shared" si="3"/>
        <v>0</v>
      </c>
      <c r="K10" s="30">
        <f t="shared" si="4"/>
        <v>0.27554179566563464</v>
      </c>
    </row>
    <row r="11" spans="1:11" s="13" customFormat="1" ht="30" customHeight="1">
      <c r="A11" s="90">
        <v>6</v>
      </c>
      <c r="B11" s="64" t="s">
        <v>702</v>
      </c>
      <c r="C11" s="2">
        <v>11</v>
      </c>
      <c r="D11" s="30">
        <f t="shared" si="0"/>
        <v>0.57894736842105265</v>
      </c>
      <c r="E11" s="2">
        <v>11</v>
      </c>
      <c r="F11" s="30">
        <f t="shared" si="1"/>
        <v>0.57894736842105265</v>
      </c>
      <c r="G11" s="2">
        <v>10</v>
      </c>
      <c r="H11" s="30">
        <f t="shared" si="2"/>
        <v>0.58823529411764708</v>
      </c>
      <c r="I11" s="2">
        <v>3</v>
      </c>
      <c r="J11" s="30">
        <f t="shared" si="3"/>
        <v>0.33333333333333331</v>
      </c>
      <c r="K11" s="30">
        <f t="shared" si="4"/>
        <v>0.5198658410732715</v>
      </c>
    </row>
    <row r="12" spans="1:11" s="13" customFormat="1" ht="30" customHeight="1">
      <c r="A12" s="90">
        <v>7</v>
      </c>
      <c r="B12" s="64" t="s">
        <v>703</v>
      </c>
      <c r="C12" s="2">
        <v>6</v>
      </c>
      <c r="D12" s="30">
        <f t="shared" si="0"/>
        <v>0.31578947368421051</v>
      </c>
      <c r="E12" s="2">
        <v>9</v>
      </c>
      <c r="F12" s="30">
        <f t="shared" si="1"/>
        <v>0.47368421052631576</v>
      </c>
      <c r="G12" s="2">
        <v>7</v>
      </c>
      <c r="H12" s="30">
        <f t="shared" si="2"/>
        <v>0.41176470588235292</v>
      </c>
      <c r="I12" s="2">
        <v>4</v>
      </c>
      <c r="J12" s="30">
        <f t="shared" si="3"/>
        <v>0.44444444444444442</v>
      </c>
      <c r="K12" s="30">
        <f t="shared" si="4"/>
        <v>0.41142070863433094</v>
      </c>
    </row>
    <row r="13" spans="1:11" s="13" customFormat="1" ht="30" customHeight="1">
      <c r="A13" s="90">
        <v>8</v>
      </c>
      <c r="B13" s="64" t="s">
        <v>704</v>
      </c>
      <c r="C13" s="2">
        <v>8</v>
      </c>
      <c r="D13" s="30">
        <f t="shared" si="0"/>
        <v>0.42105263157894735</v>
      </c>
      <c r="E13" s="2">
        <v>11</v>
      </c>
      <c r="F13" s="30">
        <f t="shared" si="1"/>
        <v>0.57894736842105265</v>
      </c>
      <c r="G13" s="2">
        <v>6</v>
      </c>
      <c r="H13" s="30">
        <f t="shared" si="2"/>
        <v>0.35294117647058826</v>
      </c>
      <c r="I13" s="2">
        <v>0</v>
      </c>
      <c r="J13" s="30">
        <f t="shared" si="3"/>
        <v>0</v>
      </c>
      <c r="K13" s="30">
        <f t="shared" si="4"/>
        <v>0.33823529411764708</v>
      </c>
    </row>
    <row r="14" spans="1:11" s="13" customFormat="1" ht="30" customHeight="1">
      <c r="A14" s="90">
        <v>9</v>
      </c>
      <c r="B14" s="64" t="s">
        <v>705</v>
      </c>
      <c r="C14" s="2">
        <v>2</v>
      </c>
      <c r="D14" s="30">
        <f t="shared" si="0"/>
        <v>0.10526315789473684</v>
      </c>
      <c r="E14" s="2">
        <v>5</v>
      </c>
      <c r="F14" s="30">
        <f t="shared" si="1"/>
        <v>0.26315789473684209</v>
      </c>
      <c r="G14" s="2">
        <v>2</v>
      </c>
      <c r="H14" s="30">
        <f t="shared" si="2"/>
        <v>0.11764705882352941</v>
      </c>
      <c r="I14" s="2">
        <v>0</v>
      </c>
      <c r="J14" s="30">
        <f t="shared" si="3"/>
        <v>0</v>
      </c>
      <c r="K14" s="30">
        <f t="shared" si="4"/>
        <v>0.12151702786377708</v>
      </c>
    </row>
    <row r="15" spans="1:11" s="13" customFormat="1" ht="30" customHeight="1">
      <c r="A15" s="90">
        <v>10</v>
      </c>
      <c r="B15" s="64" t="s">
        <v>706</v>
      </c>
      <c r="C15" s="2">
        <v>13</v>
      </c>
      <c r="D15" s="30">
        <f t="shared" si="0"/>
        <v>0.68421052631578949</v>
      </c>
      <c r="E15" s="2">
        <v>15</v>
      </c>
      <c r="F15" s="30">
        <f t="shared" si="1"/>
        <v>0.78947368421052633</v>
      </c>
      <c r="G15" s="2">
        <v>12</v>
      </c>
      <c r="H15" s="30">
        <f t="shared" si="2"/>
        <v>0.70588235294117652</v>
      </c>
      <c r="I15" s="2">
        <v>1</v>
      </c>
      <c r="J15" s="30">
        <f t="shared" si="3"/>
        <v>0.1111111111111111</v>
      </c>
      <c r="K15" s="30">
        <f t="shared" si="4"/>
        <v>0.57266941864465093</v>
      </c>
    </row>
    <row r="16" spans="1:11" s="13" customFormat="1" ht="30" customHeight="1">
      <c r="A16" s="90">
        <v>11</v>
      </c>
      <c r="B16" s="64" t="s">
        <v>707</v>
      </c>
      <c r="C16" s="2">
        <v>4</v>
      </c>
      <c r="D16" s="30">
        <f t="shared" si="0"/>
        <v>0.21052631578947367</v>
      </c>
      <c r="E16" s="2">
        <v>5</v>
      </c>
      <c r="F16" s="30">
        <f t="shared" si="1"/>
        <v>0.26315789473684209</v>
      </c>
      <c r="G16" s="2">
        <v>4</v>
      </c>
      <c r="H16" s="30">
        <f t="shared" si="2"/>
        <v>0.23529411764705882</v>
      </c>
      <c r="I16" s="2">
        <v>0</v>
      </c>
      <c r="J16" s="30">
        <f t="shared" si="3"/>
        <v>0</v>
      </c>
      <c r="K16" s="30">
        <f t="shared" si="4"/>
        <v>0.17724458204334365</v>
      </c>
    </row>
    <row r="17" spans="1:11" s="13" customFormat="1" ht="30" customHeight="1">
      <c r="A17" s="90">
        <v>12</v>
      </c>
      <c r="B17" s="64" t="s">
        <v>708</v>
      </c>
      <c r="C17" s="2">
        <v>10</v>
      </c>
      <c r="D17" s="30">
        <f t="shared" si="0"/>
        <v>0.52631578947368418</v>
      </c>
      <c r="E17" s="2">
        <v>13</v>
      </c>
      <c r="F17" s="30">
        <f t="shared" si="1"/>
        <v>0.68421052631578949</v>
      </c>
      <c r="G17" s="2">
        <v>12</v>
      </c>
      <c r="H17" s="30">
        <f t="shared" si="2"/>
        <v>0.70588235294117652</v>
      </c>
      <c r="I17" s="2">
        <v>4</v>
      </c>
      <c r="J17" s="30">
        <f t="shared" si="3"/>
        <v>0.44444444444444442</v>
      </c>
      <c r="K17" s="30">
        <f t="shared" si="4"/>
        <v>0.59021327829377368</v>
      </c>
    </row>
    <row r="18" spans="1:11" s="13" customFormat="1" ht="30" customHeight="1">
      <c r="A18" s="90">
        <v>13</v>
      </c>
      <c r="B18" s="64" t="s">
        <v>709</v>
      </c>
      <c r="C18" s="2">
        <v>9</v>
      </c>
      <c r="D18" s="30">
        <f t="shared" si="0"/>
        <v>0.47368421052631576</v>
      </c>
      <c r="E18" s="2">
        <v>12</v>
      </c>
      <c r="F18" s="30">
        <f t="shared" si="1"/>
        <v>0.63157894736842102</v>
      </c>
      <c r="G18" s="2">
        <v>10</v>
      </c>
      <c r="H18" s="30">
        <f t="shared" si="2"/>
        <v>0.58823529411764708</v>
      </c>
      <c r="I18" s="2">
        <v>5</v>
      </c>
      <c r="J18" s="30">
        <f t="shared" si="3"/>
        <v>0.55555555555555558</v>
      </c>
      <c r="K18" s="30">
        <f t="shared" si="4"/>
        <v>0.56226350189198482</v>
      </c>
    </row>
    <row r="19" spans="1:11" s="13" customFormat="1" ht="30" customHeight="1">
      <c r="A19" s="90">
        <v>14</v>
      </c>
      <c r="B19" s="64" t="s">
        <v>710</v>
      </c>
      <c r="C19" s="2">
        <v>7</v>
      </c>
      <c r="D19" s="30">
        <f t="shared" si="0"/>
        <v>0.36842105263157893</v>
      </c>
      <c r="E19" s="2">
        <v>10</v>
      </c>
      <c r="F19" s="30">
        <f t="shared" si="1"/>
        <v>0.52631578947368418</v>
      </c>
      <c r="G19" s="2">
        <v>11</v>
      </c>
      <c r="H19" s="30">
        <f t="shared" si="2"/>
        <v>0.6470588235294118</v>
      </c>
      <c r="I19" s="2">
        <v>1</v>
      </c>
      <c r="J19" s="30">
        <f t="shared" si="3"/>
        <v>0.1111111111111111</v>
      </c>
      <c r="K19" s="30">
        <f t="shared" si="4"/>
        <v>0.41322669418644653</v>
      </c>
    </row>
    <row r="20" spans="1:11" s="13" customFormat="1" ht="30" customHeight="1">
      <c r="A20" s="90">
        <v>15</v>
      </c>
      <c r="B20" s="64" t="s">
        <v>711</v>
      </c>
      <c r="C20" s="2">
        <v>8</v>
      </c>
      <c r="D20" s="30">
        <f t="shared" si="0"/>
        <v>0.42105263157894735</v>
      </c>
      <c r="E20" s="2">
        <v>13</v>
      </c>
      <c r="F20" s="30">
        <f t="shared" si="1"/>
        <v>0.68421052631578949</v>
      </c>
      <c r="G20" s="2">
        <v>11</v>
      </c>
      <c r="H20" s="30">
        <f t="shared" si="2"/>
        <v>0.6470588235294118</v>
      </c>
      <c r="I20" s="2">
        <v>7</v>
      </c>
      <c r="J20" s="30">
        <f t="shared" si="3"/>
        <v>0.77777777777777779</v>
      </c>
      <c r="K20" s="30">
        <f t="shared" si="4"/>
        <v>0.63252493980048152</v>
      </c>
    </row>
    <row r="21" spans="1:11" s="13" customFormat="1" ht="30" customHeight="1">
      <c r="A21" s="90">
        <v>16</v>
      </c>
      <c r="B21" s="64" t="s">
        <v>712</v>
      </c>
      <c r="C21" s="2">
        <v>8</v>
      </c>
      <c r="D21" s="30">
        <f t="shared" si="0"/>
        <v>0.42105263157894735</v>
      </c>
      <c r="E21" s="2">
        <v>10</v>
      </c>
      <c r="F21" s="30">
        <f t="shared" si="1"/>
        <v>0.52631578947368418</v>
      </c>
      <c r="G21" s="2">
        <v>8</v>
      </c>
      <c r="H21" s="30">
        <f t="shared" si="2"/>
        <v>0.47058823529411764</v>
      </c>
      <c r="I21" s="2">
        <v>1</v>
      </c>
      <c r="J21" s="30">
        <f t="shared" si="3"/>
        <v>0.1111111111111111</v>
      </c>
      <c r="K21" s="30">
        <f t="shared" si="4"/>
        <v>0.38226694186446508</v>
      </c>
    </row>
    <row r="22" spans="1:11" s="13" customFormat="1" ht="30" customHeight="1">
      <c r="A22" s="90">
        <v>17</v>
      </c>
      <c r="B22" s="64" t="s">
        <v>713</v>
      </c>
      <c r="C22" s="2">
        <v>6</v>
      </c>
      <c r="D22" s="30">
        <f t="shared" si="0"/>
        <v>0.31578947368421051</v>
      </c>
      <c r="E22" s="2">
        <v>6</v>
      </c>
      <c r="F22" s="30">
        <f t="shared" si="1"/>
        <v>0.31578947368421051</v>
      </c>
      <c r="G22" s="2">
        <v>9</v>
      </c>
      <c r="H22" s="30">
        <f t="shared" si="2"/>
        <v>0.52941176470588236</v>
      </c>
      <c r="I22" s="2">
        <v>3</v>
      </c>
      <c r="J22" s="30">
        <f t="shared" si="3"/>
        <v>0.33333333333333331</v>
      </c>
      <c r="K22" s="30">
        <f t="shared" si="4"/>
        <v>0.37358101135190919</v>
      </c>
    </row>
    <row r="23" spans="1:11" s="13" customFormat="1" ht="30" customHeight="1">
      <c r="A23" s="90">
        <v>18</v>
      </c>
      <c r="B23" s="64" t="s">
        <v>714</v>
      </c>
      <c r="C23" s="2">
        <v>9</v>
      </c>
      <c r="D23" s="30">
        <f t="shared" si="0"/>
        <v>0.47368421052631576</v>
      </c>
      <c r="E23" s="2">
        <v>11</v>
      </c>
      <c r="F23" s="30">
        <f t="shared" si="1"/>
        <v>0.57894736842105265</v>
      </c>
      <c r="G23" s="2">
        <v>11</v>
      </c>
      <c r="H23" s="30">
        <f t="shared" si="2"/>
        <v>0.6470588235294118</v>
      </c>
      <c r="I23" s="2">
        <v>0</v>
      </c>
      <c r="J23" s="30">
        <f t="shared" si="3"/>
        <v>0</v>
      </c>
      <c r="K23" s="30">
        <f t="shared" si="4"/>
        <v>0.42492260061919507</v>
      </c>
    </row>
    <row r="24" spans="1:11" s="13" customFormat="1" ht="30" customHeight="1">
      <c r="A24" s="90">
        <v>19</v>
      </c>
      <c r="B24" s="64" t="s">
        <v>715</v>
      </c>
      <c r="C24" s="2">
        <v>4</v>
      </c>
      <c r="D24" s="30">
        <f t="shared" si="0"/>
        <v>0.21052631578947367</v>
      </c>
      <c r="E24" s="2">
        <v>6</v>
      </c>
      <c r="F24" s="30">
        <f t="shared" si="1"/>
        <v>0.31578947368421051</v>
      </c>
      <c r="G24" s="2">
        <v>4</v>
      </c>
      <c r="H24" s="30">
        <f t="shared" si="2"/>
        <v>0.23529411764705882</v>
      </c>
      <c r="I24" s="2">
        <v>0</v>
      </c>
      <c r="J24" s="30">
        <f t="shared" si="3"/>
        <v>0</v>
      </c>
      <c r="K24" s="30">
        <f t="shared" si="4"/>
        <v>0.19040247678018574</v>
      </c>
    </row>
    <row r="25" spans="1:11" s="62" customFormat="1" ht="30" customHeight="1">
      <c r="A25" s="90">
        <v>20</v>
      </c>
      <c r="B25" s="64" t="s">
        <v>716</v>
      </c>
      <c r="C25" s="61">
        <v>8</v>
      </c>
      <c r="D25" s="30">
        <f t="shared" si="0"/>
        <v>0.42105263157894735</v>
      </c>
      <c r="E25" s="61">
        <v>12</v>
      </c>
      <c r="F25" s="30">
        <f t="shared" si="1"/>
        <v>0.63157894736842102</v>
      </c>
      <c r="G25" s="61">
        <v>11</v>
      </c>
      <c r="H25" s="30">
        <f t="shared" si="2"/>
        <v>0.6470588235294118</v>
      </c>
      <c r="I25" s="61">
        <v>5</v>
      </c>
      <c r="J25" s="30">
        <f t="shared" si="3"/>
        <v>0.55555555555555558</v>
      </c>
      <c r="K25" s="30">
        <f t="shared" si="4"/>
        <v>0.56381148950808391</v>
      </c>
    </row>
    <row r="26" spans="1:11" s="62" customFormat="1" ht="30" customHeight="1">
      <c r="A26" s="90">
        <v>21</v>
      </c>
      <c r="B26" s="64" t="s">
        <v>717</v>
      </c>
      <c r="C26" s="61">
        <v>11</v>
      </c>
      <c r="D26" s="30">
        <f t="shared" si="0"/>
        <v>0.57894736842105265</v>
      </c>
      <c r="E26" s="61">
        <v>13</v>
      </c>
      <c r="F26" s="30">
        <f t="shared" si="1"/>
        <v>0.68421052631578949</v>
      </c>
      <c r="G26" s="61">
        <v>12</v>
      </c>
      <c r="H26" s="30">
        <f t="shared" si="2"/>
        <v>0.70588235294117652</v>
      </c>
      <c r="I26" s="61">
        <v>1</v>
      </c>
      <c r="J26" s="30">
        <f t="shared" si="3"/>
        <v>0.1111111111111111</v>
      </c>
      <c r="K26" s="30">
        <f t="shared" si="4"/>
        <v>0.52003783969728246</v>
      </c>
    </row>
    <row r="27" spans="1:11" s="13" customFormat="1" ht="30" customHeight="1">
      <c r="A27" s="90">
        <v>22</v>
      </c>
      <c r="B27" s="1" t="s">
        <v>718</v>
      </c>
      <c r="C27" s="2">
        <v>7</v>
      </c>
      <c r="D27" s="30">
        <f t="shared" si="0"/>
        <v>0.36842105263157893</v>
      </c>
      <c r="E27" s="2">
        <v>14</v>
      </c>
      <c r="F27" s="30">
        <f t="shared" si="1"/>
        <v>0.73684210526315785</v>
      </c>
      <c r="G27" s="2">
        <v>7</v>
      </c>
      <c r="H27" s="30">
        <f t="shared" si="2"/>
        <v>0.41176470588235292</v>
      </c>
      <c r="I27" s="2">
        <v>5</v>
      </c>
      <c r="J27" s="30">
        <f t="shared" si="3"/>
        <v>0.55555555555555558</v>
      </c>
      <c r="K27" s="30">
        <f t="shared" si="4"/>
        <v>0.51814585483316122</v>
      </c>
    </row>
    <row r="28" spans="1:11" s="13" customFormat="1" ht="30" customHeight="1">
      <c r="A28" s="90">
        <v>23</v>
      </c>
      <c r="B28" s="1" t="s">
        <v>719</v>
      </c>
      <c r="C28" s="2">
        <v>6</v>
      </c>
      <c r="D28" s="30">
        <f t="shared" si="0"/>
        <v>0.31578947368421051</v>
      </c>
      <c r="E28" s="2">
        <v>12</v>
      </c>
      <c r="F28" s="30">
        <f t="shared" si="1"/>
        <v>0.63157894736842102</v>
      </c>
      <c r="G28" s="2">
        <v>8</v>
      </c>
      <c r="H28" s="30">
        <f t="shared" si="2"/>
        <v>0.47058823529411764</v>
      </c>
      <c r="I28" s="2">
        <v>3</v>
      </c>
      <c r="J28" s="30">
        <f t="shared" si="3"/>
        <v>0.33333333333333331</v>
      </c>
      <c r="K28" s="30">
        <f t="shared" si="4"/>
        <v>0.43782249742002061</v>
      </c>
    </row>
    <row r="29" spans="1:11" s="13" customFormat="1" ht="30" customHeight="1">
      <c r="A29" s="90">
        <v>24</v>
      </c>
      <c r="B29" s="1" t="s">
        <v>720</v>
      </c>
      <c r="C29" s="2">
        <v>2</v>
      </c>
      <c r="D29" s="30">
        <f t="shared" si="0"/>
        <v>0.10526315789473684</v>
      </c>
      <c r="E29" s="2">
        <v>7</v>
      </c>
      <c r="F29" s="30">
        <f t="shared" si="1"/>
        <v>0.36842105263157893</v>
      </c>
      <c r="G29" s="2">
        <v>3</v>
      </c>
      <c r="H29" s="30">
        <f t="shared" si="2"/>
        <v>0.17647058823529413</v>
      </c>
      <c r="I29" s="2">
        <v>3</v>
      </c>
      <c r="J29" s="30">
        <f t="shared" si="3"/>
        <v>0.33333333333333331</v>
      </c>
      <c r="K29" s="30">
        <f t="shared" si="4"/>
        <v>0.24587203302373578</v>
      </c>
    </row>
    <row r="30" spans="1:11" s="13" customFormat="1" ht="30" customHeight="1">
      <c r="A30" s="90">
        <v>25</v>
      </c>
      <c r="B30" s="64" t="s">
        <v>721</v>
      </c>
      <c r="C30" s="2">
        <v>1</v>
      </c>
      <c r="D30" s="30">
        <f t="shared" si="0"/>
        <v>5.2631578947368418E-2</v>
      </c>
      <c r="E30" s="2">
        <v>5</v>
      </c>
      <c r="F30" s="30">
        <f t="shared" si="1"/>
        <v>0.26315789473684209</v>
      </c>
      <c r="G30" s="2">
        <v>7</v>
      </c>
      <c r="H30" s="30">
        <f t="shared" si="2"/>
        <v>0.41176470588235292</v>
      </c>
      <c r="I30" s="2">
        <v>3</v>
      </c>
      <c r="J30" s="30">
        <f t="shared" si="3"/>
        <v>0.33333333333333331</v>
      </c>
      <c r="K30" s="30">
        <f t="shared" si="4"/>
        <v>0.26522187822497417</v>
      </c>
    </row>
    <row r="31" spans="1:11" ht="24.95" customHeight="1">
      <c r="C31" s="20"/>
    </row>
  </sheetData>
  <mergeCells count="5">
    <mergeCell ref="A1:J1"/>
    <mergeCell ref="C2:D2"/>
    <mergeCell ref="E2:F2"/>
    <mergeCell ref="G2:H2"/>
    <mergeCell ref="I2:J2"/>
  </mergeCells>
  <pageMargins left="0.7" right="0.2" top="0.5" bottom="0.5" header="0.3" footer="0.3"/>
  <pageSetup paperSize="9" scale="75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2"/>
  <sheetViews>
    <sheetView workbookViewId="0">
      <selection activeCell="K6" sqref="K6:K62"/>
    </sheetView>
  </sheetViews>
  <sheetFormatPr defaultRowHeight="24.95" customHeight="1"/>
  <cols>
    <col min="1" max="1" width="6.42578125" style="25" bestFit="1" customWidth="1"/>
    <col min="2" max="2" width="25.42578125" style="18" customWidth="1"/>
    <col min="3" max="3" width="11.28515625" style="6" customWidth="1"/>
    <col min="4" max="4" width="11.140625" style="8" customWidth="1"/>
    <col min="5" max="5" width="12.5703125" style="6" customWidth="1"/>
    <col min="6" max="6" width="12.42578125" style="8" customWidth="1"/>
    <col min="7" max="7" width="9.140625" style="6"/>
    <col min="8" max="8" width="9.140625" style="8"/>
    <col min="9" max="9" width="7.7109375" style="6" customWidth="1"/>
    <col min="10" max="10" width="8.5703125" style="8" customWidth="1"/>
    <col min="11" max="11" width="9.140625" style="8"/>
    <col min="12" max="16384" width="9.140625" style="6"/>
  </cols>
  <sheetData>
    <row r="1" spans="1:11" s="13" customFormat="1" ht="18.75">
      <c r="A1" s="156" t="s">
        <v>378</v>
      </c>
      <c r="B1" s="156"/>
      <c r="C1" s="156"/>
      <c r="D1" s="156"/>
      <c r="E1" s="156"/>
      <c r="F1" s="156"/>
      <c r="G1" s="156"/>
      <c r="H1" s="156"/>
      <c r="I1" s="156"/>
      <c r="J1" s="156"/>
      <c r="K1" s="58"/>
    </row>
    <row r="2" spans="1:11" s="79" customFormat="1" ht="15">
      <c r="A2" s="99"/>
      <c r="B2" s="82" t="s">
        <v>202</v>
      </c>
      <c r="C2" s="170" t="s">
        <v>373</v>
      </c>
      <c r="D2" s="170"/>
      <c r="E2" s="170" t="s">
        <v>374</v>
      </c>
      <c r="F2" s="170"/>
      <c r="G2" s="171" t="s">
        <v>375</v>
      </c>
      <c r="H2" s="172"/>
      <c r="I2" s="170" t="s">
        <v>376</v>
      </c>
      <c r="J2" s="170"/>
      <c r="K2" s="78"/>
    </row>
    <row r="3" spans="1:11" s="13" customFormat="1" ht="21">
      <c r="A3" s="39"/>
      <c r="B3" s="38" t="s">
        <v>211</v>
      </c>
      <c r="C3" s="76" t="s">
        <v>224</v>
      </c>
      <c r="D3" s="42" t="s">
        <v>208</v>
      </c>
      <c r="E3" s="76" t="s">
        <v>224</v>
      </c>
      <c r="F3" s="42" t="s">
        <v>208</v>
      </c>
      <c r="G3" s="76" t="s">
        <v>224</v>
      </c>
      <c r="H3" s="42" t="s">
        <v>208</v>
      </c>
      <c r="I3" s="76" t="s">
        <v>224</v>
      </c>
      <c r="J3" s="42" t="s">
        <v>208</v>
      </c>
      <c r="K3" s="58"/>
    </row>
    <row r="4" spans="1:11" s="13" customFormat="1" ht="15">
      <c r="A4" s="91"/>
      <c r="B4" s="65" t="s">
        <v>209</v>
      </c>
      <c r="C4" s="31">
        <v>19</v>
      </c>
      <c r="D4" s="135"/>
      <c r="E4" s="31">
        <v>19</v>
      </c>
      <c r="F4" s="135"/>
      <c r="G4" s="31">
        <v>17</v>
      </c>
      <c r="H4" s="135"/>
      <c r="I4" s="31">
        <v>9</v>
      </c>
      <c r="J4" s="132"/>
      <c r="K4" s="30" t="s">
        <v>210</v>
      </c>
    </row>
    <row r="5" spans="1:11" s="60" customFormat="1" ht="15.75">
      <c r="A5" s="24" t="s">
        <v>225</v>
      </c>
      <c r="B5" s="14" t="s">
        <v>188</v>
      </c>
      <c r="C5" s="105"/>
      <c r="D5" s="136"/>
      <c r="E5" s="105"/>
      <c r="F5" s="136"/>
      <c r="G5" s="105"/>
      <c r="H5" s="136"/>
      <c r="I5" s="105"/>
      <c r="J5" s="136"/>
      <c r="K5" s="136"/>
    </row>
    <row r="6" spans="1:11" s="13" customFormat="1" ht="30" customHeight="1">
      <c r="A6" s="98">
        <v>1</v>
      </c>
      <c r="B6" s="64" t="s">
        <v>722</v>
      </c>
      <c r="C6" s="2">
        <v>2</v>
      </c>
      <c r="D6" s="30">
        <f>C6/19</f>
        <v>0.10526315789473684</v>
      </c>
      <c r="E6" s="2">
        <v>5</v>
      </c>
      <c r="F6" s="30">
        <f>E6/19</f>
        <v>0.26315789473684209</v>
      </c>
      <c r="G6" s="2">
        <v>2</v>
      </c>
      <c r="H6" s="30">
        <f>G6/17</f>
        <v>0.11764705882352941</v>
      </c>
      <c r="I6" s="2">
        <v>0</v>
      </c>
      <c r="J6" s="30">
        <f>I6/9</f>
        <v>0</v>
      </c>
      <c r="K6" s="30">
        <f>SUM(D6+F6+H6+J6)/4</f>
        <v>0.12151702786377708</v>
      </c>
    </row>
    <row r="7" spans="1:11" s="13" customFormat="1" ht="30" customHeight="1">
      <c r="A7" s="98">
        <v>2</v>
      </c>
      <c r="B7" s="64" t="s">
        <v>723</v>
      </c>
      <c r="C7" s="2">
        <v>7</v>
      </c>
      <c r="D7" s="30">
        <f t="shared" ref="D7:D62" si="0">C7/19</f>
        <v>0.36842105263157893</v>
      </c>
      <c r="E7" s="2">
        <v>7</v>
      </c>
      <c r="F7" s="30">
        <f t="shared" ref="F7:F62" si="1">E7/19</f>
        <v>0.36842105263157893</v>
      </c>
      <c r="G7" s="2">
        <v>10</v>
      </c>
      <c r="H7" s="30">
        <f t="shared" ref="H7:H62" si="2">G7/17</f>
        <v>0.58823529411764708</v>
      </c>
      <c r="I7" s="2">
        <v>4</v>
      </c>
      <c r="J7" s="30">
        <f t="shared" ref="J7:J62" si="3">I7/9</f>
        <v>0.44444444444444442</v>
      </c>
      <c r="K7" s="30">
        <f t="shared" ref="K7:K62" si="4">SUM(D7+F7+H7+J7)/4</f>
        <v>0.44238046095631234</v>
      </c>
    </row>
    <row r="8" spans="1:11" s="13" customFormat="1" ht="30" customHeight="1">
      <c r="A8" s="98">
        <v>3</v>
      </c>
      <c r="B8" s="64" t="s">
        <v>724</v>
      </c>
      <c r="C8" s="2">
        <v>6</v>
      </c>
      <c r="D8" s="30">
        <f t="shared" si="0"/>
        <v>0.31578947368421051</v>
      </c>
      <c r="E8" s="2">
        <v>7</v>
      </c>
      <c r="F8" s="30">
        <f t="shared" si="1"/>
        <v>0.36842105263157893</v>
      </c>
      <c r="G8" s="2">
        <v>10</v>
      </c>
      <c r="H8" s="30">
        <f t="shared" si="2"/>
        <v>0.58823529411764708</v>
      </c>
      <c r="I8" s="2">
        <v>3</v>
      </c>
      <c r="J8" s="30">
        <f t="shared" si="3"/>
        <v>0.33333333333333331</v>
      </c>
      <c r="K8" s="30">
        <f t="shared" si="4"/>
        <v>0.40144478844169246</v>
      </c>
    </row>
    <row r="9" spans="1:11" s="13" customFormat="1" ht="30" customHeight="1">
      <c r="A9" s="98">
        <v>4</v>
      </c>
      <c r="B9" s="64" t="s">
        <v>725</v>
      </c>
      <c r="C9" s="2">
        <v>10</v>
      </c>
      <c r="D9" s="30">
        <f t="shared" si="0"/>
        <v>0.52631578947368418</v>
      </c>
      <c r="E9" s="2">
        <v>15</v>
      </c>
      <c r="F9" s="30">
        <f t="shared" si="1"/>
        <v>0.78947368421052633</v>
      </c>
      <c r="G9" s="2">
        <v>10</v>
      </c>
      <c r="H9" s="30">
        <f t="shared" si="2"/>
        <v>0.58823529411764708</v>
      </c>
      <c r="I9" s="2">
        <v>6</v>
      </c>
      <c r="J9" s="30">
        <f t="shared" si="3"/>
        <v>0.66666666666666663</v>
      </c>
      <c r="K9" s="30">
        <f t="shared" si="4"/>
        <v>0.64267285861713108</v>
      </c>
    </row>
    <row r="10" spans="1:11" s="13" customFormat="1" ht="30" customHeight="1">
      <c r="A10" s="98">
        <v>5</v>
      </c>
      <c r="B10" s="64" t="s">
        <v>726</v>
      </c>
      <c r="C10" s="2">
        <v>8</v>
      </c>
      <c r="D10" s="30">
        <f t="shared" si="0"/>
        <v>0.42105263157894735</v>
      </c>
      <c r="E10" s="2">
        <v>14</v>
      </c>
      <c r="F10" s="30">
        <f t="shared" si="1"/>
        <v>0.73684210526315785</v>
      </c>
      <c r="G10" s="2">
        <v>8</v>
      </c>
      <c r="H10" s="30">
        <f t="shared" si="2"/>
        <v>0.47058823529411764</v>
      </c>
      <c r="I10" s="2">
        <v>6</v>
      </c>
      <c r="J10" s="30">
        <f t="shared" si="3"/>
        <v>0.66666666666666663</v>
      </c>
      <c r="K10" s="30">
        <f t="shared" si="4"/>
        <v>0.5737874097007224</v>
      </c>
    </row>
    <row r="11" spans="1:11" s="13" customFormat="1" ht="30" customHeight="1">
      <c r="A11" s="98">
        <v>6</v>
      </c>
      <c r="B11" s="64" t="s">
        <v>727</v>
      </c>
      <c r="C11" s="2">
        <v>3</v>
      </c>
      <c r="D11" s="30">
        <f t="shared" si="0"/>
        <v>0.15789473684210525</v>
      </c>
      <c r="E11" s="2">
        <v>9</v>
      </c>
      <c r="F11" s="30">
        <f t="shared" si="1"/>
        <v>0.47368421052631576</v>
      </c>
      <c r="G11" s="2">
        <v>6</v>
      </c>
      <c r="H11" s="30">
        <f t="shared" si="2"/>
        <v>0.35294117647058826</v>
      </c>
      <c r="I11" s="2">
        <v>5</v>
      </c>
      <c r="J11" s="30">
        <f t="shared" si="3"/>
        <v>0.55555555555555558</v>
      </c>
      <c r="K11" s="30">
        <f t="shared" si="4"/>
        <v>0.38501891984864123</v>
      </c>
    </row>
    <row r="12" spans="1:11" s="13" customFormat="1" ht="30" customHeight="1">
      <c r="A12" s="98">
        <v>7</v>
      </c>
      <c r="B12" s="64" t="s">
        <v>728</v>
      </c>
      <c r="C12" s="2">
        <v>4</v>
      </c>
      <c r="D12" s="30">
        <f t="shared" si="0"/>
        <v>0.21052631578947367</v>
      </c>
      <c r="E12" s="2">
        <v>5</v>
      </c>
      <c r="F12" s="30">
        <f t="shared" si="1"/>
        <v>0.26315789473684209</v>
      </c>
      <c r="G12" s="2">
        <v>7</v>
      </c>
      <c r="H12" s="30">
        <f t="shared" si="2"/>
        <v>0.41176470588235292</v>
      </c>
      <c r="I12" s="2">
        <v>2</v>
      </c>
      <c r="J12" s="30">
        <f t="shared" si="3"/>
        <v>0.22222222222222221</v>
      </c>
      <c r="K12" s="30">
        <f t="shared" si="4"/>
        <v>0.27691778465772277</v>
      </c>
    </row>
    <row r="13" spans="1:11" s="13" customFormat="1" ht="30" customHeight="1">
      <c r="A13" s="98">
        <v>8</v>
      </c>
      <c r="B13" s="64" t="s">
        <v>729</v>
      </c>
      <c r="C13" s="2">
        <v>7</v>
      </c>
      <c r="D13" s="30">
        <f t="shared" si="0"/>
        <v>0.36842105263157893</v>
      </c>
      <c r="E13" s="2">
        <v>5</v>
      </c>
      <c r="F13" s="30">
        <f t="shared" si="1"/>
        <v>0.26315789473684209</v>
      </c>
      <c r="G13" s="2">
        <v>9</v>
      </c>
      <c r="H13" s="30">
        <f t="shared" si="2"/>
        <v>0.52941176470588236</v>
      </c>
      <c r="I13" s="2">
        <v>6</v>
      </c>
      <c r="J13" s="30">
        <f t="shared" si="3"/>
        <v>0.66666666666666663</v>
      </c>
      <c r="K13" s="30">
        <f t="shared" si="4"/>
        <v>0.4569143446852425</v>
      </c>
    </row>
    <row r="14" spans="1:11" s="13" customFormat="1" ht="30" customHeight="1">
      <c r="A14" s="98">
        <v>9</v>
      </c>
      <c r="B14" s="64" t="s">
        <v>730</v>
      </c>
      <c r="C14" s="2">
        <v>2</v>
      </c>
      <c r="D14" s="30">
        <f t="shared" si="0"/>
        <v>0.10526315789473684</v>
      </c>
      <c r="E14" s="2">
        <v>0</v>
      </c>
      <c r="F14" s="30">
        <f t="shared" si="1"/>
        <v>0</v>
      </c>
      <c r="G14" s="2">
        <v>6</v>
      </c>
      <c r="H14" s="30">
        <f t="shared" si="2"/>
        <v>0.35294117647058826</v>
      </c>
      <c r="I14" s="2">
        <v>0</v>
      </c>
      <c r="J14" s="30">
        <f t="shared" si="3"/>
        <v>0</v>
      </c>
      <c r="K14" s="30">
        <f t="shared" si="4"/>
        <v>0.11455108359133127</v>
      </c>
    </row>
    <row r="15" spans="1:11" s="13" customFormat="1" ht="30" customHeight="1">
      <c r="A15" s="98">
        <v>10</v>
      </c>
      <c r="B15" s="64" t="s">
        <v>731</v>
      </c>
      <c r="C15" s="2">
        <v>0</v>
      </c>
      <c r="D15" s="30">
        <f t="shared" si="0"/>
        <v>0</v>
      </c>
      <c r="E15" s="2">
        <v>0</v>
      </c>
      <c r="F15" s="30">
        <f t="shared" si="1"/>
        <v>0</v>
      </c>
      <c r="G15" s="2">
        <v>0</v>
      </c>
      <c r="H15" s="30">
        <f t="shared" si="2"/>
        <v>0</v>
      </c>
      <c r="I15" s="2">
        <v>0</v>
      </c>
      <c r="J15" s="30">
        <f t="shared" si="3"/>
        <v>0</v>
      </c>
      <c r="K15" s="30">
        <f t="shared" si="4"/>
        <v>0</v>
      </c>
    </row>
    <row r="16" spans="1:11" s="13" customFormat="1" ht="30" customHeight="1">
      <c r="A16" s="98">
        <v>11</v>
      </c>
      <c r="B16" s="64" t="s">
        <v>732</v>
      </c>
      <c r="C16" s="2">
        <v>6</v>
      </c>
      <c r="D16" s="30">
        <f t="shared" si="0"/>
        <v>0.31578947368421051</v>
      </c>
      <c r="E16" s="2">
        <v>7</v>
      </c>
      <c r="F16" s="30">
        <f t="shared" si="1"/>
        <v>0.36842105263157893</v>
      </c>
      <c r="G16" s="2">
        <v>8</v>
      </c>
      <c r="H16" s="30">
        <f t="shared" si="2"/>
        <v>0.47058823529411764</v>
      </c>
      <c r="I16" s="2">
        <v>5</v>
      </c>
      <c r="J16" s="30">
        <f t="shared" si="3"/>
        <v>0.55555555555555558</v>
      </c>
      <c r="K16" s="30">
        <f t="shared" si="4"/>
        <v>0.42758857929136568</v>
      </c>
    </row>
    <row r="17" spans="1:11" s="13" customFormat="1" ht="30" customHeight="1">
      <c r="A17" s="98">
        <v>12</v>
      </c>
      <c r="B17" s="64" t="s">
        <v>733</v>
      </c>
      <c r="C17" s="2">
        <v>4</v>
      </c>
      <c r="D17" s="30">
        <f t="shared" si="0"/>
        <v>0.21052631578947367</v>
      </c>
      <c r="E17" s="2">
        <v>5</v>
      </c>
      <c r="F17" s="30">
        <f t="shared" si="1"/>
        <v>0.26315789473684209</v>
      </c>
      <c r="G17" s="2">
        <v>6</v>
      </c>
      <c r="H17" s="30">
        <f t="shared" si="2"/>
        <v>0.35294117647058826</v>
      </c>
      <c r="I17" s="2">
        <v>5</v>
      </c>
      <c r="J17" s="30">
        <f t="shared" si="3"/>
        <v>0.55555555555555558</v>
      </c>
      <c r="K17" s="30">
        <f t="shared" si="4"/>
        <v>0.3455452356381149</v>
      </c>
    </row>
    <row r="18" spans="1:11" s="13" customFormat="1" ht="30" customHeight="1">
      <c r="A18" s="98">
        <v>13</v>
      </c>
      <c r="B18" s="64" t="s">
        <v>734</v>
      </c>
      <c r="C18" s="2">
        <v>4</v>
      </c>
      <c r="D18" s="30">
        <f t="shared" si="0"/>
        <v>0.21052631578947367</v>
      </c>
      <c r="E18" s="2">
        <v>5</v>
      </c>
      <c r="F18" s="30">
        <f t="shared" si="1"/>
        <v>0.26315789473684209</v>
      </c>
      <c r="G18" s="2">
        <v>6</v>
      </c>
      <c r="H18" s="30">
        <f t="shared" si="2"/>
        <v>0.35294117647058826</v>
      </c>
      <c r="I18" s="2">
        <v>1</v>
      </c>
      <c r="J18" s="30">
        <f t="shared" si="3"/>
        <v>0.1111111111111111</v>
      </c>
      <c r="K18" s="30">
        <f t="shared" si="4"/>
        <v>0.2344341245270038</v>
      </c>
    </row>
    <row r="19" spans="1:11" s="13" customFormat="1" ht="30" customHeight="1">
      <c r="A19" s="98">
        <v>14</v>
      </c>
      <c r="B19" s="64" t="s">
        <v>735</v>
      </c>
      <c r="C19" s="2">
        <v>5</v>
      </c>
      <c r="D19" s="30">
        <f t="shared" si="0"/>
        <v>0.26315789473684209</v>
      </c>
      <c r="E19" s="2">
        <v>6</v>
      </c>
      <c r="F19" s="30">
        <f t="shared" si="1"/>
        <v>0.31578947368421051</v>
      </c>
      <c r="G19" s="2">
        <v>10</v>
      </c>
      <c r="H19" s="30">
        <f t="shared" si="2"/>
        <v>0.58823529411764708</v>
      </c>
      <c r="I19" s="2">
        <v>3</v>
      </c>
      <c r="J19" s="30">
        <f t="shared" si="3"/>
        <v>0.33333333333333331</v>
      </c>
      <c r="K19" s="30">
        <f t="shared" si="4"/>
        <v>0.37512899896800828</v>
      </c>
    </row>
    <row r="20" spans="1:11" s="13" customFormat="1" ht="30" customHeight="1">
      <c r="A20" s="98">
        <v>15</v>
      </c>
      <c r="B20" s="64" t="s">
        <v>736</v>
      </c>
      <c r="C20" s="2">
        <v>8</v>
      </c>
      <c r="D20" s="30">
        <f t="shared" si="0"/>
        <v>0.42105263157894735</v>
      </c>
      <c r="E20" s="2">
        <v>9</v>
      </c>
      <c r="F20" s="30">
        <f t="shared" si="1"/>
        <v>0.47368421052631576</v>
      </c>
      <c r="G20" s="2">
        <v>10</v>
      </c>
      <c r="H20" s="30">
        <f t="shared" si="2"/>
        <v>0.58823529411764708</v>
      </c>
      <c r="I20" s="2">
        <v>1</v>
      </c>
      <c r="J20" s="30">
        <f t="shared" si="3"/>
        <v>0.1111111111111111</v>
      </c>
      <c r="K20" s="30">
        <f t="shared" si="4"/>
        <v>0.3985208118335053</v>
      </c>
    </row>
    <row r="21" spans="1:11" s="13" customFormat="1" ht="30" customHeight="1">
      <c r="A21" s="98">
        <v>16</v>
      </c>
      <c r="B21" s="64" t="s">
        <v>454</v>
      </c>
      <c r="C21" s="2">
        <v>11</v>
      </c>
      <c r="D21" s="30">
        <f t="shared" si="0"/>
        <v>0.57894736842105265</v>
      </c>
      <c r="E21" s="2">
        <v>15</v>
      </c>
      <c r="F21" s="30">
        <f t="shared" si="1"/>
        <v>0.78947368421052633</v>
      </c>
      <c r="G21" s="2">
        <v>8</v>
      </c>
      <c r="H21" s="30">
        <f t="shared" si="2"/>
        <v>0.47058823529411764</v>
      </c>
      <c r="I21" s="2">
        <v>4</v>
      </c>
      <c r="J21" s="30">
        <f t="shared" si="3"/>
        <v>0.44444444444444442</v>
      </c>
      <c r="K21" s="30">
        <f t="shared" si="4"/>
        <v>0.57086343309253529</v>
      </c>
    </row>
    <row r="22" spans="1:11" s="13" customFormat="1" ht="30" customHeight="1">
      <c r="A22" s="98">
        <v>17</v>
      </c>
      <c r="B22" s="64" t="s">
        <v>737</v>
      </c>
      <c r="C22" s="2">
        <v>4</v>
      </c>
      <c r="D22" s="30">
        <f t="shared" si="0"/>
        <v>0.21052631578947367</v>
      </c>
      <c r="E22" s="2">
        <v>7</v>
      </c>
      <c r="F22" s="30">
        <f t="shared" si="1"/>
        <v>0.36842105263157893</v>
      </c>
      <c r="G22" s="2">
        <v>4</v>
      </c>
      <c r="H22" s="30">
        <f t="shared" si="2"/>
        <v>0.23529411764705882</v>
      </c>
      <c r="I22" s="2">
        <v>2</v>
      </c>
      <c r="J22" s="30">
        <f t="shared" si="3"/>
        <v>0.22222222222222221</v>
      </c>
      <c r="K22" s="30">
        <f t="shared" si="4"/>
        <v>0.25911592707258346</v>
      </c>
    </row>
    <row r="23" spans="1:11" s="13" customFormat="1" ht="30" customHeight="1">
      <c r="A23" s="98">
        <v>18</v>
      </c>
      <c r="B23" s="64" t="s">
        <v>738</v>
      </c>
      <c r="C23" s="2">
        <v>7</v>
      </c>
      <c r="D23" s="30">
        <f t="shared" si="0"/>
        <v>0.36842105263157893</v>
      </c>
      <c r="E23" s="2">
        <v>6</v>
      </c>
      <c r="F23" s="30">
        <f t="shared" si="1"/>
        <v>0.31578947368421051</v>
      </c>
      <c r="G23" s="2">
        <v>9</v>
      </c>
      <c r="H23" s="30">
        <f t="shared" si="2"/>
        <v>0.52941176470588236</v>
      </c>
      <c r="I23" s="2">
        <v>1</v>
      </c>
      <c r="J23" s="30">
        <f t="shared" si="3"/>
        <v>0.1111111111111111</v>
      </c>
      <c r="K23" s="30">
        <f t="shared" si="4"/>
        <v>0.3311833505331957</v>
      </c>
    </row>
    <row r="24" spans="1:11" s="13" customFormat="1" ht="30" customHeight="1">
      <c r="A24" s="98">
        <v>19</v>
      </c>
      <c r="B24" s="64" t="s">
        <v>739</v>
      </c>
      <c r="C24" s="2">
        <v>16</v>
      </c>
      <c r="D24" s="30">
        <f t="shared" si="0"/>
        <v>0.84210526315789469</v>
      </c>
      <c r="E24" s="2">
        <v>17</v>
      </c>
      <c r="F24" s="30">
        <f t="shared" si="1"/>
        <v>0.89473684210526316</v>
      </c>
      <c r="G24" s="2">
        <v>15</v>
      </c>
      <c r="H24" s="30">
        <f t="shared" si="2"/>
        <v>0.88235294117647056</v>
      </c>
      <c r="I24" s="2">
        <v>9</v>
      </c>
      <c r="J24" s="30">
        <f t="shared" si="3"/>
        <v>1</v>
      </c>
      <c r="K24" s="30">
        <f t="shared" si="4"/>
        <v>0.90479876160990713</v>
      </c>
    </row>
    <row r="25" spans="1:11" s="62" customFormat="1" ht="30" customHeight="1">
      <c r="A25" s="98">
        <v>20</v>
      </c>
      <c r="B25" s="64" t="s">
        <v>740</v>
      </c>
      <c r="C25" s="61">
        <v>13</v>
      </c>
      <c r="D25" s="30">
        <f t="shared" si="0"/>
        <v>0.68421052631578949</v>
      </c>
      <c r="E25" s="61">
        <v>15</v>
      </c>
      <c r="F25" s="30">
        <f t="shared" si="1"/>
        <v>0.78947368421052633</v>
      </c>
      <c r="G25" s="61">
        <v>10</v>
      </c>
      <c r="H25" s="30">
        <f t="shared" si="2"/>
        <v>0.58823529411764708</v>
      </c>
      <c r="I25" s="61">
        <v>4</v>
      </c>
      <c r="J25" s="30">
        <f t="shared" si="3"/>
        <v>0.44444444444444442</v>
      </c>
      <c r="K25" s="30">
        <f t="shared" si="4"/>
        <v>0.62659098727210183</v>
      </c>
    </row>
    <row r="26" spans="1:11" s="62" customFormat="1" ht="30" customHeight="1">
      <c r="A26" s="98">
        <v>21</v>
      </c>
      <c r="B26" s="64" t="s">
        <v>741</v>
      </c>
      <c r="C26" s="61">
        <v>1</v>
      </c>
      <c r="D26" s="30">
        <f t="shared" si="0"/>
        <v>5.2631578947368418E-2</v>
      </c>
      <c r="E26" s="61">
        <v>4</v>
      </c>
      <c r="F26" s="30">
        <f t="shared" si="1"/>
        <v>0.21052631578947367</v>
      </c>
      <c r="G26" s="61">
        <v>0</v>
      </c>
      <c r="H26" s="30">
        <f t="shared" si="2"/>
        <v>0</v>
      </c>
      <c r="I26" s="61">
        <v>1</v>
      </c>
      <c r="J26" s="30">
        <f t="shared" si="3"/>
        <v>0.1111111111111111</v>
      </c>
      <c r="K26" s="30">
        <f t="shared" si="4"/>
        <v>9.3567251461988299E-2</v>
      </c>
    </row>
    <row r="27" spans="1:11" s="13" customFormat="1" ht="30" customHeight="1">
      <c r="A27" s="98">
        <v>22</v>
      </c>
      <c r="B27" s="64" t="s">
        <v>742</v>
      </c>
      <c r="C27" s="2">
        <v>7</v>
      </c>
      <c r="D27" s="30">
        <f t="shared" si="0"/>
        <v>0.36842105263157893</v>
      </c>
      <c r="E27" s="2">
        <v>10</v>
      </c>
      <c r="F27" s="30">
        <f t="shared" si="1"/>
        <v>0.52631578947368418</v>
      </c>
      <c r="G27" s="2">
        <v>10</v>
      </c>
      <c r="H27" s="30">
        <f t="shared" si="2"/>
        <v>0.58823529411764708</v>
      </c>
      <c r="I27" s="2">
        <v>4</v>
      </c>
      <c r="J27" s="30">
        <f t="shared" si="3"/>
        <v>0.44444444444444442</v>
      </c>
      <c r="K27" s="30">
        <f t="shared" si="4"/>
        <v>0.48185414516683861</v>
      </c>
    </row>
    <row r="28" spans="1:11" s="13" customFormat="1" ht="30" customHeight="1">
      <c r="A28" s="98">
        <v>23</v>
      </c>
      <c r="B28" s="64" t="s">
        <v>743</v>
      </c>
      <c r="C28" s="2">
        <v>15</v>
      </c>
      <c r="D28" s="30">
        <f t="shared" si="0"/>
        <v>0.78947368421052633</v>
      </c>
      <c r="E28" s="2">
        <v>14</v>
      </c>
      <c r="F28" s="30">
        <f t="shared" si="1"/>
        <v>0.73684210526315785</v>
      </c>
      <c r="G28" s="2">
        <v>13</v>
      </c>
      <c r="H28" s="30">
        <f t="shared" si="2"/>
        <v>0.76470588235294112</v>
      </c>
      <c r="I28" s="2">
        <v>7</v>
      </c>
      <c r="J28" s="30">
        <f t="shared" si="3"/>
        <v>0.77777777777777779</v>
      </c>
      <c r="K28" s="30">
        <f t="shared" si="4"/>
        <v>0.76719986240110072</v>
      </c>
    </row>
    <row r="29" spans="1:11" s="13" customFormat="1" ht="30" customHeight="1">
      <c r="A29" s="98">
        <v>24</v>
      </c>
      <c r="B29" s="64" t="s">
        <v>744</v>
      </c>
      <c r="C29" s="2">
        <v>0</v>
      </c>
      <c r="D29" s="30">
        <f t="shared" si="0"/>
        <v>0</v>
      </c>
      <c r="E29" s="2">
        <v>0</v>
      </c>
      <c r="F29" s="30">
        <f t="shared" si="1"/>
        <v>0</v>
      </c>
      <c r="G29" s="2">
        <v>0</v>
      </c>
      <c r="H29" s="30">
        <f t="shared" si="2"/>
        <v>0</v>
      </c>
      <c r="I29" s="2">
        <v>3</v>
      </c>
      <c r="J29" s="30">
        <f t="shared" si="3"/>
        <v>0.33333333333333331</v>
      </c>
      <c r="K29" s="30">
        <f t="shared" si="4"/>
        <v>8.3333333333333329E-2</v>
      </c>
    </row>
    <row r="30" spans="1:11" s="13" customFormat="1" ht="30" customHeight="1">
      <c r="A30" s="98">
        <v>25</v>
      </c>
      <c r="B30" s="64" t="s">
        <v>745</v>
      </c>
      <c r="C30" s="2">
        <v>10</v>
      </c>
      <c r="D30" s="30">
        <f t="shared" si="0"/>
        <v>0.52631578947368418</v>
      </c>
      <c r="E30" s="2">
        <v>13</v>
      </c>
      <c r="F30" s="30">
        <f t="shared" si="1"/>
        <v>0.68421052631578949</v>
      </c>
      <c r="G30" s="2">
        <v>11</v>
      </c>
      <c r="H30" s="30">
        <f t="shared" si="2"/>
        <v>0.6470588235294118</v>
      </c>
      <c r="I30" s="2">
        <v>5</v>
      </c>
      <c r="J30" s="30">
        <f t="shared" si="3"/>
        <v>0.55555555555555558</v>
      </c>
      <c r="K30" s="30">
        <f t="shared" si="4"/>
        <v>0.60328517371861023</v>
      </c>
    </row>
    <row r="31" spans="1:11" s="13" customFormat="1" ht="30" customHeight="1">
      <c r="A31" s="98">
        <v>26</v>
      </c>
      <c r="B31" s="64" t="s">
        <v>746</v>
      </c>
      <c r="C31" s="2">
        <v>4</v>
      </c>
      <c r="D31" s="30">
        <f t="shared" si="0"/>
        <v>0.21052631578947367</v>
      </c>
      <c r="E31" s="2">
        <v>0</v>
      </c>
      <c r="F31" s="30">
        <f t="shared" si="1"/>
        <v>0</v>
      </c>
      <c r="G31" s="2">
        <v>8</v>
      </c>
      <c r="H31" s="30">
        <f t="shared" si="2"/>
        <v>0.47058823529411764</v>
      </c>
      <c r="I31" s="2">
        <v>3</v>
      </c>
      <c r="J31" s="30">
        <f t="shared" si="3"/>
        <v>0.33333333333333331</v>
      </c>
      <c r="K31" s="30">
        <f t="shared" si="4"/>
        <v>0.25361197110423117</v>
      </c>
    </row>
    <row r="32" spans="1:11" s="13" customFormat="1" ht="30" customHeight="1">
      <c r="A32" s="98">
        <v>27</v>
      </c>
      <c r="B32" s="64" t="s">
        <v>747</v>
      </c>
      <c r="C32" s="2">
        <v>4</v>
      </c>
      <c r="D32" s="30">
        <f t="shared" si="0"/>
        <v>0.21052631578947367</v>
      </c>
      <c r="E32" s="2">
        <v>5</v>
      </c>
      <c r="F32" s="30">
        <f t="shared" si="1"/>
        <v>0.26315789473684209</v>
      </c>
      <c r="G32" s="2">
        <v>7</v>
      </c>
      <c r="H32" s="30">
        <f t="shared" si="2"/>
        <v>0.41176470588235292</v>
      </c>
      <c r="I32" s="2">
        <v>3</v>
      </c>
      <c r="J32" s="30">
        <f t="shared" si="3"/>
        <v>0.33333333333333331</v>
      </c>
      <c r="K32" s="30">
        <f t="shared" si="4"/>
        <v>0.3046955624355005</v>
      </c>
    </row>
    <row r="33" spans="1:11" s="13" customFormat="1" ht="30" customHeight="1">
      <c r="A33" s="98">
        <v>28</v>
      </c>
      <c r="B33" s="64" t="s">
        <v>748</v>
      </c>
      <c r="C33" s="2">
        <v>0</v>
      </c>
      <c r="D33" s="30">
        <f t="shared" si="0"/>
        <v>0</v>
      </c>
      <c r="E33" s="2">
        <v>0</v>
      </c>
      <c r="F33" s="30">
        <f t="shared" si="1"/>
        <v>0</v>
      </c>
      <c r="G33" s="2">
        <v>2</v>
      </c>
      <c r="H33" s="30">
        <f t="shared" si="2"/>
        <v>0.11764705882352941</v>
      </c>
      <c r="I33" s="2">
        <v>0</v>
      </c>
      <c r="J33" s="30">
        <f t="shared" si="3"/>
        <v>0</v>
      </c>
      <c r="K33" s="30">
        <f t="shared" si="4"/>
        <v>2.9411764705882353E-2</v>
      </c>
    </row>
    <row r="34" spans="1:11" s="13" customFormat="1" ht="30" customHeight="1">
      <c r="A34" s="98">
        <v>29</v>
      </c>
      <c r="B34" s="64" t="s">
        <v>749</v>
      </c>
      <c r="C34" s="2">
        <v>10</v>
      </c>
      <c r="D34" s="30">
        <f t="shared" si="0"/>
        <v>0.52631578947368418</v>
      </c>
      <c r="E34" s="2">
        <v>11</v>
      </c>
      <c r="F34" s="30">
        <f t="shared" si="1"/>
        <v>0.57894736842105265</v>
      </c>
      <c r="G34" s="2">
        <v>10</v>
      </c>
      <c r="H34" s="30">
        <f t="shared" si="2"/>
        <v>0.58823529411764708</v>
      </c>
      <c r="I34" s="2">
        <v>5</v>
      </c>
      <c r="J34" s="30">
        <f t="shared" si="3"/>
        <v>0.55555555555555558</v>
      </c>
      <c r="K34" s="30">
        <f t="shared" si="4"/>
        <v>0.56226350189198482</v>
      </c>
    </row>
    <row r="35" spans="1:11" s="13" customFormat="1" ht="30" customHeight="1">
      <c r="A35" s="98">
        <v>30</v>
      </c>
      <c r="B35" s="64" t="s">
        <v>750</v>
      </c>
      <c r="C35" s="2">
        <v>2</v>
      </c>
      <c r="D35" s="30">
        <f t="shared" si="0"/>
        <v>0.10526315789473684</v>
      </c>
      <c r="E35" s="2">
        <v>0</v>
      </c>
      <c r="F35" s="30">
        <f t="shared" si="1"/>
        <v>0</v>
      </c>
      <c r="G35" s="2">
        <v>4</v>
      </c>
      <c r="H35" s="30">
        <f t="shared" si="2"/>
        <v>0.23529411764705882</v>
      </c>
      <c r="I35" s="2">
        <v>0</v>
      </c>
      <c r="J35" s="30">
        <f t="shared" si="3"/>
        <v>0</v>
      </c>
      <c r="K35" s="30">
        <f t="shared" si="4"/>
        <v>8.5139318885448914E-2</v>
      </c>
    </row>
    <row r="36" spans="1:11" s="13" customFormat="1" ht="30" customHeight="1">
      <c r="A36" s="98">
        <v>31</v>
      </c>
      <c r="B36" s="64" t="s">
        <v>751</v>
      </c>
      <c r="C36" s="2">
        <v>5</v>
      </c>
      <c r="D36" s="30">
        <f t="shared" si="0"/>
        <v>0.26315789473684209</v>
      </c>
      <c r="E36" s="2">
        <v>11</v>
      </c>
      <c r="F36" s="30">
        <f t="shared" si="1"/>
        <v>0.57894736842105265</v>
      </c>
      <c r="G36" s="2">
        <v>7</v>
      </c>
      <c r="H36" s="30">
        <f t="shared" si="2"/>
        <v>0.41176470588235292</v>
      </c>
      <c r="I36" s="2">
        <v>0</v>
      </c>
      <c r="J36" s="30">
        <f t="shared" si="3"/>
        <v>0</v>
      </c>
      <c r="K36" s="30">
        <f t="shared" si="4"/>
        <v>0.31346749226006188</v>
      </c>
    </row>
    <row r="37" spans="1:11" s="13" customFormat="1" ht="30" customHeight="1">
      <c r="A37" s="98">
        <v>32</v>
      </c>
      <c r="B37" s="64" t="s">
        <v>752</v>
      </c>
      <c r="C37" s="2">
        <v>4</v>
      </c>
      <c r="D37" s="30">
        <f t="shared" si="0"/>
        <v>0.21052631578947367</v>
      </c>
      <c r="E37" s="2">
        <v>4</v>
      </c>
      <c r="F37" s="30">
        <f t="shared" si="1"/>
        <v>0.21052631578947367</v>
      </c>
      <c r="G37" s="2">
        <v>5</v>
      </c>
      <c r="H37" s="30">
        <f t="shared" si="2"/>
        <v>0.29411764705882354</v>
      </c>
      <c r="I37" s="2">
        <v>0</v>
      </c>
      <c r="J37" s="30">
        <f t="shared" si="3"/>
        <v>0</v>
      </c>
      <c r="K37" s="30">
        <f t="shared" si="4"/>
        <v>0.17879256965944273</v>
      </c>
    </row>
    <row r="38" spans="1:11" s="13" customFormat="1" ht="30" customHeight="1">
      <c r="A38" s="98">
        <v>33</v>
      </c>
      <c r="B38" s="64" t="s">
        <v>753</v>
      </c>
      <c r="C38" s="2">
        <v>11</v>
      </c>
      <c r="D38" s="30">
        <f t="shared" si="0"/>
        <v>0.57894736842105265</v>
      </c>
      <c r="E38" s="2">
        <v>10</v>
      </c>
      <c r="F38" s="30">
        <f t="shared" si="1"/>
        <v>0.52631578947368418</v>
      </c>
      <c r="G38" s="2">
        <v>11</v>
      </c>
      <c r="H38" s="30">
        <f t="shared" si="2"/>
        <v>0.6470588235294118</v>
      </c>
      <c r="I38" s="2">
        <v>1</v>
      </c>
      <c r="J38" s="30">
        <f t="shared" si="3"/>
        <v>0.1111111111111111</v>
      </c>
      <c r="K38" s="30">
        <f t="shared" si="4"/>
        <v>0.46585827313381489</v>
      </c>
    </row>
    <row r="39" spans="1:11" s="13" customFormat="1" ht="30" customHeight="1">
      <c r="A39" s="98">
        <v>34</v>
      </c>
      <c r="B39" s="64" t="s">
        <v>754</v>
      </c>
      <c r="C39" s="2">
        <v>7</v>
      </c>
      <c r="D39" s="30">
        <f t="shared" si="0"/>
        <v>0.36842105263157893</v>
      </c>
      <c r="E39" s="2">
        <v>6</v>
      </c>
      <c r="F39" s="30">
        <f t="shared" si="1"/>
        <v>0.31578947368421051</v>
      </c>
      <c r="G39" s="2">
        <v>8</v>
      </c>
      <c r="H39" s="30">
        <f t="shared" si="2"/>
        <v>0.47058823529411764</v>
      </c>
      <c r="I39" s="2">
        <v>1</v>
      </c>
      <c r="J39" s="30">
        <f t="shared" si="3"/>
        <v>0.1111111111111111</v>
      </c>
      <c r="K39" s="30">
        <f t="shared" si="4"/>
        <v>0.31647746818025457</v>
      </c>
    </row>
    <row r="40" spans="1:11" s="13" customFormat="1" ht="30" customHeight="1">
      <c r="A40" s="98">
        <v>35</v>
      </c>
      <c r="B40" s="64" t="s">
        <v>755</v>
      </c>
      <c r="C40" s="2">
        <v>11</v>
      </c>
      <c r="D40" s="30">
        <f t="shared" si="0"/>
        <v>0.57894736842105265</v>
      </c>
      <c r="E40" s="2">
        <v>12</v>
      </c>
      <c r="F40" s="30">
        <f t="shared" si="1"/>
        <v>0.63157894736842102</v>
      </c>
      <c r="G40" s="2">
        <v>11</v>
      </c>
      <c r="H40" s="30">
        <f t="shared" si="2"/>
        <v>0.6470588235294118</v>
      </c>
      <c r="I40" s="2">
        <v>5</v>
      </c>
      <c r="J40" s="30">
        <f t="shared" si="3"/>
        <v>0.55555555555555558</v>
      </c>
      <c r="K40" s="30">
        <f t="shared" si="4"/>
        <v>0.60328517371861023</v>
      </c>
    </row>
    <row r="41" spans="1:11" s="13" customFormat="1" ht="30" customHeight="1">
      <c r="A41" s="98">
        <v>36</v>
      </c>
      <c r="B41" s="64" t="s">
        <v>756</v>
      </c>
      <c r="C41" s="2">
        <v>6</v>
      </c>
      <c r="D41" s="30">
        <f t="shared" si="0"/>
        <v>0.31578947368421051</v>
      </c>
      <c r="E41" s="2">
        <v>7</v>
      </c>
      <c r="F41" s="30">
        <f t="shared" si="1"/>
        <v>0.36842105263157893</v>
      </c>
      <c r="G41" s="2">
        <v>7</v>
      </c>
      <c r="H41" s="30">
        <f t="shared" si="2"/>
        <v>0.41176470588235292</v>
      </c>
      <c r="I41" s="2">
        <v>2</v>
      </c>
      <c r="J41" s="30">
        <f t="shared" si="3"/>
        <v>0.22222222222222221</v>
      </c>
      <c r="K41" s="30">
        <f t="shared" si="4"/>
        <v>0.32954936360509113</v>
      </c>
    </row>
    <row r="42" spans="1:11" s="13" customFormat="1" ht="30" customHeight="1">
      <c r="A42" s="98">
        <v>37</v>
      </c>
      <c r="B42" s="64" t="s">
        <v>757</v>
      </c>
      <c r="C42" s="2">
        <v>2</v>
      </c>
      <c r="D42" s="30">
        <f t="shared" si="0"/>
        <v>0.10526315789473684</v>
      </c>
      <c r="E42" s="2">
        <v>4</v>
      </c>
      <c r="F42" s="30">
        <f t="shared" si="1"/>
        <v>0.21052631578947367</v>
      </c>
      <c r="G42" s="2">
        <v>2</v>
      </c>
      <c r="H42" s="30">
        <f t="shared" si="2"/>
        <v>0.11764705882352941</v>
      </c>
      <c r="I42" s="2">
        <v>1</v>
      </c>
      <c r="J42" s="30">
        <f t="shared" si="3"/>
        <v>0.1111111111111111</v>
      </c>
      <c r="K42" s="30">
        <f t="shared" si="4"/>
        <v>0.13613691090471275</v>
      </c>
    </row>
    <row r="43" spans="1:11" s="13" customFormat="1" ht="30" customHeight="1">
      <c r="A43" s="98">
        <v>38</v>
      </c>
      <c r="B43" s="64" t="s">
        <v>758</v>
      </c>
      <c r="C43" s="2">
        <v>3</v>
      </c>
      <c r="D43" s="30">
        <f t="shared" si="0"/>
        <v>0.15789473684210525</v>
      </c>
      <c r="E43" s="2">
        <v>5</v>
      </c>
      <c r="F43" s="30">
        <f t="shared" si="1"/>
        <v>0.26315789473684209</v>
      </c>
      <c r="G43" s="2">
        <v>4</v>
      </c>
      <c r="H43" s="30">
        <f t="shared" si="2"/>
        <v>0.23529411764705882</v>
      </c>
      <c r="I43" s="2">
        <v>0</v>
      </c>
      <c r="J43" s="30">
        <f t="shared" si="3"/>
        <v>0</v>
      </c>
      <c r="K43" s="30">
        <f t="shared" si="4"/>
        <v>0.16408668730650156</v>
      </c>
    </row>
    <row r="44" spans="1:11" s="13" customFormat="1" ht="30" customHeight="1">
      <c r="A44" s="98">
        <v>39</v>
      </c>
      <c r="B44" s="64" t="s">
        <v>759</v>
      </c>
      <c r="C44" s="2">
        <v>7</v>
      </c>
      <c r="D44" s="30">
        <f t="shared" si="0"/>
        <v>0.36842105263157893</v>
      </c>
      <c r="E44" s="2">
        <v>7</v>
      </c>
      <c r="F44" s="30">
        <f t="shared" si="1"/>
        <v>0.36842105263157893</v>
      </c>
      <c r="G44" s="2">
        <v>9</v>
      </c>
      <c r="H44" s="30">
        <f t="shared" si="2"/>
        <v>0.52941176470588236</v>
      </c>
      <c r="I44" s="2">
        <v>2</v>
      </c>
      <c r="J44" s="30">
        <f t="shared" si="3"/>
        <v>0.22222222222222221</v>
      </c>
      <c r="K44" s="30">
        <f t="shared" si="4"/>
        <v>0.37211902304781563</v>
      </c>
    </row>
    <row r="45" spans="1:11" s="13" customFormat="1" ht="30" customHeight="1">
      <c r="A45" s="98">
        <v>40</v>
      </c>
      <c r="B45" s="64" t="s">
        <v>760</v>
      </c>
      <c r="C45" s="2">
        <v>6</v>
      </c>
      <c r="D45" s="30">
        <f t="shared" si="0"/>
        <v>0.31578947368421051</v>
      </c>
      <c r="E45" s="2">
        <v>5</v>
      </c>
      <c r="F45" s="30">
        <f t="shared" si="1"/>
        <v>0.26315789473684209</v>
      </c>
      <c r="G45" s="2">
        <v>5</v>
      </c>
      <c r="H45" s="30">
        <f t="shared" si="2"/>
        <v>0.29411764705882354</v>
      </c>
      <c r="I45" s="2">
        <v>0</v>
      </c>
      <c r="J45" s="30">
        <f t="shared" si="3"/>
        <v>0</v>
      </c>
      <c r="K45" s="30">
        <f t="shared" si="4"/>
        <v>0.21826625386996906</v>
      </c>
    </row>
    <row r="46" spans="1:11" s="13" customFormat="1" ht="30" customHeight="1">
      <c r="A46" s="98">
        <v>41</v>
      </c>
      <c r="B46" s="64" t="s">
        <v>761</v>
      </c>
      <c r="C46" s="2">
        <v>10</v>
      </c>
      <c r="D46" s="30">
        <f t="shared" si="0"/>
        <v>0.52631578947368418</v>
      </c>
      <c r="E46" s="2">
        <v>13</v>
      </c>
      <c r="F46" s="30">
        <f t="shared" si="1"/>
        <v>0.68421052631578949</v>
      </c>
      <c r="G46" s="2">
        <v>11</v>
      </c>
      <c r="H46" s="30">
        <f t="shared" si="2"/>
        <v>0.6470588235294118</v>
      </c>
      <c r="I46" s="2">
        <v>8</v>
      </c>
      <c r="J46" s="30">
        <f t="shared" si="3"/>
        <v>0.88888888888888884</v>
      </c>
      <c r="K46" s="30">
        <f t="shared" si="4"/>
        <v>0.68661850705194361</v>
      </c>
    </row>
    <row r="47" spans="1:11" s="13" customFormat="1" ht="30" customHeight="1">
      <c r="A47" s="98">
        <v>42</v>
      </c>
      <c r="B47" s="64" t="s">
        <v>762</v>
      </c>
      <c r="C47" s="2">
        <v>0</v>
      </c>
      <c r="D47" s="30">
        <f t="shared" si="0"/>
        <v>0</v>
      </c>
      <c r="E47" s="2">
        <v>0</v>
      </c>
      <c r="F47" s="30">
        <f t="shared" si="1"/>
        <v>0</v>
      </c>
      <c r="G47" s="2">
        <v>0</v>
      </c>
      <c r="H47" s="30">
        <f t="shared" si="2"/>
        <v>0</v>
      </c>
      <c r="I47" s="2">
        <v>0</v>
      </c>
      <c r="J47" s="30">
        <f t="shared" si="3"/>
        <v>0</v>
      </c>
      <c r="K47" s="30">
        <f t="shared" si="4"/>
        <v>0</v>
      </c>
    </row>
    <row r="48" spans="1:11" s="13" customFormat="1" ht="30" customHeight="1">
      <c r="A48" s="98">
        <v>43</v>
      </c>
      <c r="B48" s="64" t="s">
        <v>763</v>
      </c>
      <c r="C48" s="2">
        <v>7</v>
      </c>
      <c r="D48" s="30">
        <f t="shared" si="0"/>
        <v>0.36842105263157893</v>
      </c>
      <c r="E48" s="2">
        <v>9</v>
      </c>
      <c r="F48" s="30">
        <f t="shared" si="1"/>
        <v>0.47368421052631576</v>
      </c>
      <c r="G48" s="2">
        <v>11</v>
      </c>
      <c r="H48" s="30">
        <f t="shared" si="2"/>
        <v>0.6470588235294118</v>
      </c>
      <c r="I48" s="2">
        <v>4</v>
      </c>
      <c r="J48" s="30">
        <f t="shared" si="3"/>
        <v>0.44444444444444442</v>
      </c>
      <c r="K48" s="30">
        <f t="shared" si="4"/>
        <v>0.4834021327829377</v>
      </c>
    </row>
    <row r="49" spans="1:11" s="13" customFormat="1" ht="30" customHeight="1">
      <c r="A49" s="98">
        <v>44</v>
      </c>
      <c r="B49" s="64" t="s">
        <v>764</v>
      </c>
      <c r="C49" s="2">
        <v>8</v>
      </c>
      <c r="D49" s="30">
        <f t="shared" si="0"/>
        <v>0.42105263157894735</v>
      </c>
      <c r="E49" s="2">
        <v>8</v>
      </c>
      <c r="F49" s="30">
        <f t="shared" si="1"/>
        <v>0.42105263157894735</v>
      </c>
      <c r="G49" s="2">
        <v>7</v>
      </c>
      <c r="H49" s="30">
        <f t="shared" si="2"/>
        <v>0.41176470588235292</v>
      </c>
      <c r="I49" s="2">
        <v>3</v>
      </c>
      <c r="J49" s="30">
        <f t="shared" si="3"/>
        <v>0.33333333333333331</v>
      </c>
      <c r="K49" s="30">
        <f t="shared" si="4"/>
        <v>0.39680082559339519</v>
      </c>
    </row>
    <row r="50" spans="1:11" s="13" customFormat="1" ht="30" customHeight="1">
      <c r="A50" s="98">
        <v>45</v>
      </c>
      <c r="B50" s="64" t="s">
        <v>765</v>
      </c>
      <c r="C50" s="2">
        <v>10</v>
      </c>
      <c r="D50" s="30">
        <f t="shared" si="0"/>
        <v>0.52631578947368418</v>
      </c>
      <c r="E50" s="2">
        <v>13</v>
      </c>
      <c r="F50" s="30">
        <f t="shared" si="1"/>
        <v>0.68421052631578949</v>
      </c>
      <c r="G50" s="2">
        <v>13</v>
      </c>
      <c r="H50" s="30">
        <f t="shared" si="2"/>
        <v>0.76470588235294112</v>
      </c>
      <c r="I50" s="2">
        <v>6</v>
      </c>
      <c r="J50" s="30">
        <f t="shared" si="3"/>
        <v>0.66666666666666663</v>
      </c>
      <c r="K50" s="30">
        <f t="shared" si="4"/>
        <v>0.66047471620227038</v>
      </c>
    </row>
    <row r="51" spans="1:11" s="13" customFormat="1" ht="30" customHeight="1">
      <c r="A51" s="98">
        <v>46</v>
      </c>
      <c r="B51" s="64" t="s">
        <v>766</v>
      </c>
      <c r="C51" s="2">
        <v>6</v>
      </c>
      <c r="D51" s="30">
        <f t="shared" si="0"/>
        <v>0.31578947368421051</v>
      </c>
      <c r="E51" s="2">
        <v>9</v>
      </c>
      <c r="F51" s="30">
        <f t="shared" si="1"/>
        <v>0.47368421052631576</v>
      </c>
      <c r="G51" s="2">
        <v>9</v>
      </c>
      <c r="H51" s="30">
        <f t="shared" si="2"/>
        <v>0.52941176470588236</v>
      </c>
      <c r="I51" s="2">
        <v>0</v>
      </c>
      <c r="J51" s="30">
        <f t="shared" si="3"/>
        <v>0</v>
      </c>
      <c r="K51" s="30">
        <f t="shared" si="4"/>
        <v>0.3297213622291022</v>
      </c>
    </row>
    <row r="52" spans="1:11" ht="30" customHeight="1">
      <c r="A52" s="98">
        <v>47</v>
      </c>
      <c r="B52" s="64" t="s">
        <v>767</v>
      </c>
      <c r="C52" s="3">
        <v>4</v>
      </c>
      <c r="D52" s="30">
        <f t="shared" si="0"/>
        <v>0.21052631578947367</v>
      </c>
      <c r="E52" s="3">
        <v>4</v>
      </c>
      <c r="F52" s="30">
        <f t="shared" si="1"/>
        <v>0.21052631578947367</v>
      </c>
      <c r="G52" s="3">
        <v>6</v>
      </c>
      <c r="H52" s="30">
        <f t="shared" si="2"/>
        <v>0.35294117647058826</v>
      </c>
      <c r="I52" s="3">
        <v>0</v>
      </c>
      <c r="J52" s="30">
        <f t="shared" si="3"/>
        <v>0</v>
      </c>
      <c r="K52" s="30">
        <f t="shared" si="4"/>
        <v>0.19349845201238391</v>
      </c>
    </row>
    <row r="53" spans="1:11" ht="30" customHeight="1">
      <c r="A53" s="98">
        <v>48</v>
      </c>
      <c r="B53" s="64" t="s">
        <v>768</v>
      </c>
      <c r="C53" s="3">
        <v>1</v>
      </c>
      <c r="D53" s="30">
        <f t="shared" si="0"/>
        <v>5.2631578947368418E-2</v>
      </c>
      <c r="E53" s="3">
        <v>4</v>
      </c>
      <c r="F53" s="30">
        <f t="shared" si="1"/>
        <v>0.21052631578947367</v>
      </c>
      <c r="G53" s="3">
        <v>0</v>
      </c>
      <c r="H53" s="30">
        <f t="shared" si="2"/>
        <v>0</v>
      </c>
      <c r="I53" s="3">
        <v>1</v>
      </c>
      <c r="J53" s="30">
        <f t="shared" si="3"/>
        <v>0.1111111111111111</v>
      </c>
      <c r="K53" s="30">
        <f t="shared" si="4"/>
        <v>9.3567251461988299E-2</v>
      </c>
    </row>
    <row r="54" spans="1:11" ht="30" customHeight="1">
      <c r="A54" s="98">
        <v>49</v>
      </c>
      <c r="B54" s="64" t="s">
        <v>769</v>
      </c>
      <c r="C54" s="3">
        <v>5</v>
      </c>
      <c r="D54" s="30">
        <f t="shared" si="0"/>
        <v>0.26315789473684209</v>
      </c>
      <c r="E54" s="3">
        <v>6</v>
      </c>
      <c r="F54" s="30">
        <f t="shared" si="1"/>
        <v>0.31578947368421051</v>
      </c>
      <c r="G54" s="3">
        <v>7</v>
      </c>
      <c r="H54" s="30">
        <f t="shared" si="2"/>
        <v>0.41176470588235292</v>
      </c>
      <c r="I54" s="3">
        <v>6</v>
      </c>
      <c r="J54" s="30">
        <f t="shared" si="3"/>
        <v>0.66666666666666663</v>
      </c>
      <c r="K54" s="30">
        <f t="shared" si="4"/>
        <v>0.41434468524251805</v>
      </c>
    </row>
    <row r="55" spans="1:11" ht="30" customHeight="1">
      <c r="A55" s="98">
        <v>50</v>
      </c>
      <c r="B55" s="64" t="s">
        <v>770</v>
      </c>
      <c r="C55" s="3">
        <v>13</v>
      </c>
      <c r="D55" s="30">
        <f t="shared" si="0"/>
        <v>0.68421052631578949</v>
      </c>
      <c r="E55" s="3">
        <v>15</v>
      </c>
      <c r="F55" s="30">
        <f t="shared" si="1"/>
        <v>0.78947368421052633</v>
      </c>
      <c r="G55" s="3">
        <v>15</v>
      </c>
      <c r="H55" s="30">
        <f t="shared" si="2"/>
        <v>0.88235294117647056</v>
      </c>
      <c r="I55" s="3">
        <v>8</v>
      </c>
      <c r="J55" s="30">
        <f t="shared" si="3"/>
        <v>0.88888888888888884</v>
      </c>
      <c r="K55" s="30">
        <f t="shared" si="4"/>
        <v>0.81123151014791883</v>
      </c>
    </row>
    <row r="56" spans="1:11" ht="30" customHeight="1">
      <c r="A56" s="98">
        <v>51</v>
      </c>
      <c r="B56" s="64" t="s">
        <v>771</v>
      </c>
      <c r="C56" s="3">
        <v>2</v>
      </c>
      <c r="D56" s="30">
        <f t="shared" si="0"/>
        <v>0.10526315789473684</v>
      </c>
      <c r="E56" s="3">
        <v>0</v>
      </c>
      <c r="F56" s="30">
        <f t="shared" si="1"/>
        <v>0</v>
      </c>
      <c r="G56" s="3">
        <v>7</v>
      </c>
      <c r="H56" s="30">
        <f t="shared" si="2"/>
        <v>0.41176470588235292</v>
      </c>
      <c r="I56" s="3">
        <v>0</v>
      </c>
      <c r="J56" s="30">
        <f t="shared" si="3"/>
        <v>0</v>
      </c>
      <c r="K56" s="30">
        <f t="shared" si="4"/>
        <v>0.12925696594427244</v>
      </c>
    </row>
    <row r="57" spans="1:11" ht="30" customHeight="1">
      <c r="A57" s="98">
        <v>52</v>
      </c>
      <c r="B57" s="64" t="s">
        <v>772</v>
      </c>
      <c r="C57" s="3">
        <v>10</v>
      </c>
      <c r="D57" s="30">
        <f t="shared" si="0"/>
        <v>0.52631578947368418</v>
      </c>
      <c r="E57" s="3">
        <v>13</v>
      </c>
      <c r="F57" s="30">
        <f t="shared" si="1"/>
        <v>0.68421052631578949</v>
      </c>
      <c r="G57" s="3">
        <v>8</v>
      </c>
      <c r="H57" s="30">
        <f t="shared" si="2"/>
        <v>0.47058823529411764</v>
      </c>
      <c r="I57" s="3">
        <v>4</v>
      </c>
      <c r="J57" s="30">
        <f t="shared" si="3"/>
        <v>0.44444444444444442</v>
      </c>
      <c r="K57" s="30">
        <f t="shared" si="4"/>
        <v>0.53138974888200896</v>
      </c>
    </row>
    <row r="58" spans="1:11" ht="30" customHeight="1">
      <c r="A58" s="98">
        <v>53</v>
      </c>
      <c r="B58" s="64" t="s">
        <v>773</v>
      </c>
      <c r="C58" s="3">
        <v>6</v>
      </c>
      <c r="D58" s="30">
        <f t="shared" si="0"/>
        <v>0.31578947368421051</v>
      </c>
      <c r="E58" s="3">
        <v>8</v>
      </c>
      <c r="F58" s="30">
        <f t="shared" si="1"/>
        <v>0.42105263157894735</v>
      </c>
      <c r="G58" s="3">
        <v>7</v>
      </c>
      <c r="H58" s="30">
        <f t="shared" si="2"/>
        <v>0.41176470588235292</v>
      </c>
      <c r="I58" s="3">
        <v>3</v>
      </c>
      <c r="J58" s="30">
        <f t="shared" si="3"/>
        <v>0.33333333333333331</v>
      </c>
      <c r="K58" s="30">
        <f t="shared" si="4"/>
        <v>0.37048503611971101</v>
      </c>
    </row>
    <row r="59" spans="1:11" ht="30" customHeight="1">
      <c r="A59" s="98">
        <v>54</v>
      </c>
      <c r="B59" s="64" t="s">
        <v>774</v>
      </c>
      <c r="C59" s="3">
        <v>7</v>
      </c>
      <c r="D59" s="30">
        <f t="shared" si="0"/>
        <v>0.36842105263157893</v>
      </c>
      <c r="E59" s="3">
        <v>6</v>
      </c>
      <c r="F59" s="30">
        <f t="shared" si="1"/>
        <v>0.31578947368421051</v>
      </c>
      <c r="G59" s="3">
        <v>9</v>
      </c>
      <c r="H59" s="30">
        <f t="shared" si="2"/>
        <v>0.52941176470588236</v>
      </c>
      <c r="I59" s="3">
        <v>2</v>
      </c>
      <c r="J59" s="30">
        <f t="shared" si="3"/>
        <v>0.22222222222222221</v>
      </c>
      <c r="K59" s="30">
        <f t="shared" si="4"/>
        <v>0.35896112831097349</v>
      </c>
    </row>
    <row r="60" spans="1:11" ht="30" customHeight="1">
      <c r="A60" s="98">
        <v>55</v>
      </c>
      <c r="B60" s="64" t="s">
        <v>775</v>
      </c>
      <c r="C60" s="3">
        <v>5</v>
      </c>
      <c r="D60" s="30">
        <f t="shared" si="0"/>
        <v>0.26315789473684209</v>
      </c>
      <c r="E60" s="3">
        <v>5</v>
      </c>
      <c r="F60" s="30">
        <f t="shared" si="1"/>
        <v>0.26315789473684209</v>
      </c>
      <c r="G60" s="3">
        <v>8</v>
      </c>
      <c r="H60" s="30">
        <f t="shared" si="2"/>
        <v>0.47058823529411764</v>
      </c>
      <c r="I60" s="3">
        <v>1</v>
      </c>
      <c r="J60" s="30">
        <f t="shared" si="3"/>
        <v>0.1111111111111111</v>
      </c>
      <c r="K60" s="30">
        <f t="shared" si="4"/>
        <v>0.27700378396972825</v>
      </c>
    </row>
    <row r="61" spans="1:11" ht="30" customHeight="1">
      <c r="A61" s="98">
        <v>56</v>
      </c>
      <c r="B61" s="64" t="s">
        <v>776</v>
      </c>
      <c r="C61" s="3">
        <v>4</v>
      </c>
      <c r="D61" s="30">
        <f t="shared" si="0"/>
        <v>0.21052631578947367</v>
      </c>
      <c r="E61" s="3">
        <v>5</v>
      </c>
      <c r="F61" s="30">
        <f t="shared" si="1"/>
        <v>0.26315789473684209</v>
      </c>
      <c r="G61" s="3">
        <v>7</v>
      </c>
      <c r="H61" s="30">
        <f t="shared" si="2"/>
        <v>0.41176470588235292</v>
      </c>
      <c r="I61" s="3">
        <v>6</v>
      </c>
      <c r="J61" s="30">
        <f t="shared" si="3"/>
        <v>0.66666666666666663</v>
      </c>
      <c r="K61" s="30">
        <f t="shared" si="4"/>
        <v>0.38802889576883381</v>
      </c>
    </row>
    <row r="62" spans="1:11" ht="30" customHeight="1">
      <c r="A62" s="98">
        <v>57</v>
      </c>
      <c r="B62" s="64" t="s">
        <v>780</v>
      </c>
      <c r="C62" s="3">
        <v>8</v>
      </c>
      <c r="D62" s="30">
        <f t="shared" si="0"/>
        <v>0.42105263157894735</v>
      </c>
      <c r="E62" s="3">
        <v>8</v>
      </c>
      <c r="F62" s="30">
        <f t="shared" si="1"/>
        <v>0.42105263157894735</v>
      </c>
      <c r="G62" s="3">
        <v>7</v>
      </c>
      <c r="H62" s="30">
        <f t="shared" si="2"/>
        <v>0.41176470588235292</v>
      </c>
      <c r="I62" s="3">
        <v>6</v>
      </c>
      <c r="J62" s="30">
        <f t="shared" si="3"/>
        <v>0.66666666666666663</v>
      </c>
      <c r="K62" s="30">
        <f t="shared" si="4"/>
        <v>0.4801341589267285</v>
      </c>
    </row>
  </sheetData>
  <mergeCells count="5">
    <mergeCell ref="A1:J1"/>
    <mergeCell ref="C2:D2"/>
    <mergeCell ref="E2:F2"/>
    <mergeCell ref="G2:H2"/>
    <mergeCell ref="I2:J2"/>
  </mergeCells>
  <pageMargins left="0.7" right="0.2" top="0.5" bottom="0.5" header="0.3" footer="0.3"/>
  <pageSetup paperSize="9" scale="76" fitToHeight="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5"/>
  <sheetViews>
    <sheetView tabSelected="1" workbookViewId="0">
      <selection activeCell="T17" sqref="T17"/>
    </sheetView>
  </sheetViews>
  <sheetFormatPr defaultColWidth="9.140625" defaultRowHeight="24.95" customHeight="1"/>
  <cols>
    <col min="1" max="1" width="9.140625" style="25" bestFit="1" customWidth="1"/>
    <col min="2" max="2" width="24.28515625" style="18" bestFit="1" customWidth="1"/>
    <col min="3" max="3" width="7.42578125" style="20" customWidth="1"/>
    <col min="4" max="4" width="7.5703125" style="8" customWidth="1"/>
    <col min="5" max="5" width="7.140625" style="6" customWidth="1"/>
    <col min="6" max="6" width="7.7109375" style="8" customWidth="1"/>
    <col min="7" max="7" width="6.85546875" style="6" customWidth="1"/>
    <col min="8" max="8" width="6.5703125" style="8" customWidth="1"/>
    <col min="9" max="9" width="8" style="6" customWidth="1"/>
    <col min="10" max="10" width="8.140625" style="8" customWidth="1"/>
    <col min="11" max="11" width="7.5703125" style="6" customWidth="1"/>
    <col min="12" max="12" width="7.85546875" style="8" customWidth="1"/>
    <col min="13" max="13" width="7" style="6" customWidth="1"/>
    <col min="14" max="14" width="6.140625" style="8" customWidth="1"/>
    <col min="15" max="15" width="4.28515625" style="6" customWidth="1"/>
    <col min="16" max="16" width="4.5703125" style="6" customWidth="1"/>
    <col min="17" max="17" width="9.28515625" style="8" bestFit="1" customWidth="1"/>
    <col min="18" max="16384" width="9.140625" style="6"/>
  </cols>
  <sheetData>
    <row r="1" spans="1:17" ht="24.95" customHeight="1">
      <c r="A1" s="160" t="s">
        <v>215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</row>
    <row r="2" spans="1:17" s="45" customFormat="1" ht="21">
      <c r="A2" s="39"/>
      <c r="B2" s="38" t="s">
        <v>202</v>
      </c>
      <c r="C2" s="163" t="s">
        <v>203</v>
      </c>
      <c r="D2" s="163"/>
      <c r="E2" s="159" t="s">
        <v>216</v>
      </c>
      <c r="F2" s="159"/>
      <c r="G2" s="159" t="s">
        <v>204</v>
      </c>
      <c r="H2" s="159"/>
      <c r="I2" s="163" t="s">
        <v>205</v>
      </c>
      <c r="J2" s="163"/>
      <c r="K2" s="159" t="s">
        <v>206</v>
      </c>
      <c r="L2" s="159"/>
      <c r="M2" s="159" t="s">
        <v>207</v>
      </c>
      <c r="N2" s="159"/>
      <c r="O2" s="161" t="s">
        <v>212</v>
      </c>
      <c r="P2" s="162"/>
      <c r="Q2" s="44"/>
    </row>
    <row r="3" spans="1:17" s="47" customFormat="1" ht="20.100000000000001" customHeight="1">
      <c r="A3" s="23"/>
      <c r="B3" s="21" t="s">
        <v>211</v>
      </c>
      <c r="C3" s="152" t="s">
        <v>224</v>
      </c>
      <c r="D3" s="9" t="s">
        <v>208</v>
      </c>
      <c r="E3" s="152" t="s">
        <v>224</v>
      </c>
      <c r="F3" s="9" t="s">
        <v>208</v>
      </c>
      <c r="G3" s="152" t="s">
        <v>224</v>
      </c>
      <c r="H3" s="9" t="s">
        <v>208</v>
      </c>
      <c r="I3" s="152" t="s">
        <v>224</v>
      </c>
      <c r="J3" s="9" t="s">
        <v>208</v>
      </c>
      <c r="K3" s="152" t="s">
        <v>224</v>
      </c>
      <c r="L3" s="10" t="s">
        <v>208</v>
      </c>
      <c r="M3" s="152" t="s">
        <v>224</v>
      </c>
      <c r="N3" s="10" t="s">
        <v>208</v>
      </c>
      <c r="O3" s="152" t="s">
        <v>224</v>
      </c>
      <c r="P3" s="27" t="s">
        <v>208</v>
      </c>
      <c r="Q3" s="46"/>
    </row>
    <row r="4" spans="1:17" s="47" customFormat="1" ht="20.100000000000001" customHeight="1">
      <c r="A4" s="48"/>
      <c r="B4" s="21" t="s">
        <v>209</v>
      </c>
      <c r="C4" s="102">
        <v>20</v>
      </c>
      <c r="D4" s="9"/>
      <c r="E4" s="102">
        <v>18</v>
      </c>
      <c r="F4" s="9"/>
      <c r="G4" s="106">
        <v>19</v>
      </c>
      <c r="H4" s="9"/>
      <c r="I4" s="100">
        <v>13</v>
      </c>
      <c r="J4" s="9"/>
      <c r="K4" s="102">
        <v>19</v>
      </c>
      <c r="L4" s="10"/>
      <c r="M4" s="100">
        <v>21</v>
      </c>
      <c r="N4" s="10"/>
      <c r="O4" s="49"/>
      <c r="P4" s="49"/>
      <c r="Q4" s="10" t="s">
        <v>210</v>
      </c>
    </row>
    <row r="5" spans="1:17" s="26" customFormat="1" ht="18" customHeight="1">
      <c r="A5" s="48" t="s">
        <v>187</v>
      </c>
      <c r="B5" s="50" t="s">
        <v>188</v>
      </c>
      <c r="C5" s="5"/>
      <c r="D5" s="34"/>
      <c r="E5" s="5"/>
      <c r="F5" s="34"/>
      <c r="G5" s="110"/>
      <c r="H5" s="34"/>
      <c r="I5" s="5"/>
      <c r="J5" s="34"/>
      <c r="K5" s="5"/>
      <c r="L5" s="34"/>
      <c r="M5" s="5"/>
      <c r="N5" s="34"/>
      <c r="O5" s="35"/>
      <c r="P5" s="35"/>
      <c r="Q5" s="34"/>
    </row>
    <row r="6" spans="1:17" s="13" customFormat="1" ht="24.95" customHeight="1">
      <c r="A6" s="17">
        <v>1</v>
      </c>
      <c r="B6" s="14" t="s">
        <v>30</v>
      </c>
      <c r="C6" s="2">
        <v>15</v>
      </c>
      <c r="D6" s="30">
        <f>C6/20</f>
        <v>0.75</v>
      </c>
      <c r="E6" s="2">
        <v>15</v>
      </c>
      <c r="F6" s="30">
        <f>E6/18</f>
        <v>0.83333333333333337</v>
      </c>
      <c r="G6" s="108">
        <v>14</v>
      </c>
      <c r="H6" s="30">
        <f>G6/19</f>
        <v>0.73684210526315785</v>
      </c>
      <c r="I6" s="2">
        <v>13</v>
      </c>
      <c r="J6" s="30">
        <f>I6/13</f>
        <v>1</v>
      </c>
      <c r="K6" s="2">
        <v>13</v>
      </c>
      <c r="L6" s="30">
        <f>K6/19</f>
        <v>0.68421052631578949</v>
      </c>
      <c r="M6" s="2">
        <v>17</v>
      </c>
      <c r="N6" s="30">
        <f>M6/21</f>
        <v>0.80952380952380953</v>
      </c>
      <c r="O6" s="1"/>
      <c r="P6" s="1"/>
      <c r="Q6" s="30">
        <f>SUM(D6+F6+H6+J6+L6+N6)/6</f>
        <v>0.80231829573934832</v>
      </c>
    </row>
    <row r="7" spans="1:17" s="13" customFormat="1" ht="24.95" customHeight="1">
      <c r="A7" s="17">
        <v>2</v>
      </c>
      <c r="B7" s="14" t="s">
        <v>31</v>
      </c>
      <c r="C7" s="2">
        <v>17</v>
      </c>
      <c r="D7" s="30">
        <f t="shared" ref="D7:D45" si="0">C7/20</f>
        <v>0.85</v>
      </c>
      <c r="E7" s="2">
        <v>16</v>
      </c>
      <c r="F7" s="30">
        <f t="shared" ref="F7:F45" si="1">E7/18</f>
        <v>0.88888888888888884</v>
      </c>
      <c r="G7" s="108">
        <v>18</v>
      </c>
      <c r="H7" s="30">
        <f t="shared" ref="H7:H45" si="2">G7/19</f>
        <v>0.94736842105263153</v>
      </c>
      <c r="I7" s="2">
        <v>11</v>
      </c>
      <c r="J7" s="30">
        <f t="shared" ref="J7:J45" si="3">I7/13</f>
        <v>0.84615384615384615</v>
      </c>
      <c r="K7" s="2">
        <v>16</v>
      </c>
      <c r="L7" s="30">
        <f t="shared" ref="L7:L45" si="4">K7/19</f>
        <v>0.84210526315789469</v>
      </c>
      <c r="M7" s="2">
        <v>18</v>
      </c>
      <c r="N7" s="30">
        <f t="shared" ref="N7:N45" si="5">M7/21</f>
        <v>0.8571428571428571</v>
      </c>
      <c r="O7" s="1"/>
      <c r="P7" s="1"/>
      <c r="Q7" s="30">
        <f t="shared" ref="Q7:Q45" si="6">SUM(D7+F7+H7+J7+L7+N7)/6</f>
        <v>0.87194321273268638</v>
      </c>
    </row>
    <row r="8" spans="1:17" s="13" customFormat="1" ht="24.95" customHeight="1">
      <c r="A8" s="17">
        <v>3</v>
      </c>
      <c r="B8" s="14" t="s">
        <v>32</v>
      </c>
      <c r="C8" s="2">
        <v>13</v>
      </c>
      <c r="D8" s="30">
        <f t="shared" si="0"/>
        <v>0.65</v>
      </c>
      <c r="E8" s="2">
        <v>12</v>
      </c>
      <c r="F8" s="30">
        <f t="shared" si="1"/>
        <v>0.66666666666666663</v>
      </c>
      <c r="G8" s="108">
        <v>12</v>
      </c>
      <c r="H8" s="30">
        <f t="shared" si="2"/>
        <v>0.63157894736842102</v>
      </c>
      <c r="I8" s="2">
        <v>11</v>
      </c>
      <c r="J8" s="30">
        <f t="shared" si="3"/>
        <v>0.84615384615384615</v>
      </c>
      <c r="K8" s="2">
        <v>8</v>
      </c>
      <c r="L8" s="30">
        <f t="shared" si="4"/>
        <v>0.42105263157894735</v>
      </c>
      <c r="M8" s="2">
        <v>15</v>
      </c>
      <c r="N8" s="30">
        <f t="shared" si="5"/>
        <v>0.7142857142857143</v>
      </c>
      <c r="O8" s="1"/>
      <c r="P8" s="1"/>
      <c r="Q8" s="30">
        <f t="shared" si="6"/>
        <v>0.65495630100893265</v>
      </c>
    </row>
    <row r="9" spans="1:17" s="13" customFormat="1" ht="24.95" customHeight="1">
      <c r="A9" s="17">
        <v>4</v>
      </c>
      <c r="B9" s="14" t="s">
        <v>33</v>
      </c>
      <c r="C9" s="2">
        <v>15</v>
      </c>
      <c r="D9" s="30">
        <f t="shared" si="0"/>
        <v>0.75</v>
      </c>
      <c r="E9" s="2">
        <v>14</v>
      </c>
      <c r="F9" s="30">
        <f t="shared" si="1"/>
        <v>0.77777777777777779</v>
      </c>
      <c r="G9" s="108">
        <v>13</v>
      </c>
      <c r="H9" s="30">
        <f t="shared" si="2"/>
        <v>0.68421052631578949</v>
      </c>
      <c r="I9" s="2">
        <v>11</v>
      </c>
      <c r="J9" s="30">
        <f t="shared" si="3"/>
        <v>0.84615384615384615</v>
      </c>
      <c r="K9" s="2">
        <v>9</v>
      </c>
      <c r="L9" s="30">
        <f t="shared" si="4"/>
        <v>0.47368421052631576</v>
      </c>
      <c r="M9" s="2">
        <v>17</v>
      </c>
      <c r="N9" s="30">
        <f t="shared" si="5"/>
        <v>0.80952380952380953</v>
      </c>
      <c r="O9" s="1"/>
      <c r="P9" s="1"/>
      <c r="Q9" s="30">
        <f t="shared" si="6"/>
        <v>0.72355836171625654</v>
      </c>
    </row>
    <row r="10" spans="1:17" s="13" customFormat="1" ht="24.95" customHeight="1">
      <c r="A10" s="17">
        <v>5</v>
      </c>
      <c r="B10" s="14" t="s">
        <v>34</v>
      </c>
      <c r="C10" s="2">
        <v>13</v>
      </c>
      <c r="D10" s="30">
        <f t="shared" si="0"/>
        <v>0.65</v>
      </c>
      <c r="E10" s="2">
        <v>12</v>
      </c>
      <c r="F10" s="30">
        <f t="shared" si="1"/>
        <v>0.66666666666666663</v>
      </c>
      <c r="G10" s="108">
        <v>13</v>
      </c>
      <c r="H10" s="30">
        <f t="shared" si="2"/>
        <v>0.68421052631578949</v>
      </c>
      <c r="I10" s="2">
        <v>13</v>
      </c>
      <c r="J10" s="30">
        <f t="shared" si="3"/>
        <v>1</v>
      </c>
      <c r="K10" s="2">
        <v>10</v>
      </c>
      <c r="L10" s="30">
        <f t="shared" si="4"/>
        <v>0.52631578947368418</v>
      </c>
      <c r="M10" s="2">
        <v>16</v>
      </c>
      <c r="N10" s="30">
        <f t="shared" si="5"/>
        <v>0.76190476190476186</v>
      </c>
      <c r="O10" s="1"/>
      <c r="P10" s="1"/>
      <c r="Q10" s="30">
        <f t="shared" si="6"/>
        <v>0.71484962406015029</v>
      </c>
    </row>
    <row r="11" spans="1:17" s="13" customFormat="1" ht="24.95" customHeight="1">
      <c r="A11" s="17">
        <v>6</v>
      </c>
      <c r="B11" s="14" t="s">
        <v>35</v>
      </c>
      <c r="C11" s="2">
        <v>15</v>
      </c>
      <c r="D11" s="30">
        <f t="shared" si="0"/>
        <v>0.75</v>
      </c>
      <c r="E11" s="2">
        <v>16</v>
      </c>
      <c r="F11" s="30">
        <f t="shared" si="1"/>
        <v>0.88888888888888884</v>
      </c>
      <c r="G11" s="108">
        <v>16</v>
      </c>
      <c r="H11" s="30">
        <f t="shared" si="2"/>
        <v>0.84210526315789469</v>
      </c>
      <c r="I11" s="2">
        <v>12</v>
      </c>
      <c r="J11" s="30">
        <f t="shared" si="3"/>
        <v>0.92307692307692313</v>
      </c>
      <c r="K11" s="2">
        <v>14</v>
      </c>
      <c r="L11" s="30">
        <f t="shared" si="4"/>
        <v>0.73684210526315785</v>
      </c>
      <c r="M11" s="2">
        <v>19</v>
      </c>
      <c r="N11" s="30">
        <f t="shared" si="5"/>
        <v>0.90476190476190477</v>
      </c>
      <c r="O11" s="1"/>
      <c r="P11" s="1"/>
      <c r="Q11" s="30">
        <f t="shared" si="6"/>
        <v>0.84094584752479484</v>
      </c>
    </row>
    <row r="12" spans="1:17" s="13" customFormat="1" ht="24.95" customHeight="1">
      <c r="A12" s="17">
        <v>7</v>
      </c>
      <c r="B12" s="14" t="s">
        <v>36</v>
      </c>
      <c r="C12" s="2">
        <v>14</v>
      </c>
      <c r="D12" s="30">
        <f t="shared" si="0"/>
        <v>0.7</v>
      </c>
      <c r="E12" s="2">
        <v>12</v>
      </c>
      <c r="F12" s="30">
        <f t="shared" si="1"/>
        <v>0.66666666666666663</v>
      </c>
      <c r="G12" s="108">
        <v>12</v>
      </c>
      <c r="H12" s="30">
        <f t="shared" si="2"/>
        <v>0.63157894736842102</v>
      </c>
      <c r="I12" s="2">
        <v>7</v>
      </c>
      <c r="J12" s="30">
        <f t="shared" si="3"/>
        <v>0.53846153846153844</v>
      </c>
      <c r="K12" s="2">
        <v>9</v>
      </c>
      <c r="L12" s="30">
        <f t="shared" si="4"/>
        <v>0.47368421052631576</v>
      </c>
      <c r="M12" s="2">
        <v>16</v>
      </c>
      <c r="N12" s="30">
        <f t="shared" si="5"/>
        <v>0.76190476190476186</v>
      </c>
      <c r="O12" s="1"/>
      <c r="P12" s="1"/>
      <c r="Q12" s="30">
        <f t="shared" si="6"/>
        <v>0.62871602082128397</v>
      </c>
    </row>
    <row r="13" spans="1:17" s="13" customFormat="1" ht="24.95" customHeight="1">
      <c r="A13" s="17">
        <v>8</v>
      </c>
      <c r="B13" s="14" t="s">
        <v>37</v>
      </c>
      <c r="C13" s="2">
        <v>20</v>
      </c>
      <c r="D13" s="30">
        <f t="shared" si="0"/>
        <v>1</v>
      </c>
      <c r="E13" s="2">
        <v>18</v>
      </c>
      <c r="F13" s="30">
        <f t="shared" si="1"/>
        <v>1</v>
      </c>
      <c r="G13" s="108">
        <v>19</v>
      </c>
      <c r="H13" s="30">
        <f t="shared" si="2"/>
        <v>1</v>
      </c>
      <c r="I13" s="2">
        <v>9</v>
      </c>
      <c r="J13" s="30">
        <f t="shared" si="3"/>
        <v>0.69230769230769229</v>
      </c>
      <c r="K13" s="2">
        <v>15</v>
      </c>
      <c r="L13" s="30">
        <f t="shared" si="4"/>
        <v>0.78947368421052633</v>
      </c>
      <c r="M13" s="2">
        <v>21</v>
      </c>
      <c r="N13" s="30">
        <f t="shared" si="5"/>
        <v>1</v>
      </c>
      <c r="O13" s="1"/>
      <c r="P13" s="1"/>
      <c r="Q13" s="30">
        <f t="shared" si="6"/>
        <v>0.91363022941970318</v>
      </c>
    </row>
    <row r="14" spans="1:17" s="13" customFormat="1" ht="24.95" customHeight="1">
      <c r="A14" s="17">
        <v>9</v>
      </c>
      <c r="B14" s="14" t="s">
        <v>38</v>
      </c>
      <c r="C14" s="2">
        <v>14</v>
      </c>
      <c r="D14" s="30">
        <f t="shared" si="0"/>
        <v>0.7</v>
      </c>
      <c r="E14" s="2">
        <v>15</v>
      </c>
      <c r="F14" s="30">
        <f t="shared" si="1"/>
        <v>0.83333333333333337</v>
      </c>
      <c r="G14" s="108">
        <v>16</v>
      </c>
      <c r="H14" s="30">
        <f t="shared" si="2"/>
        <v>0.84210526315789469</v>
      </c>
      <c r="I14" s="2">
        <v>13</v>
      </c>
      <c r="J14" s="30">
        <f t="shared" si="3"/>
        <v>1</v>
      </c>
      <c r="K14" s="2">
        <v>10</v>
      </c>
      <c r="L14" s="30">
        <f t="shared" si="4"/>
        <v>0.52631578947368418</v>
      </c>
      <c r="M14" s="2">
        <v>19</v>
      </c>
      <c r="N14" s="30">
        <f t="shared" si="5"/>
        <v>0.90476190476190477</v>
      </c>
      <c r="O14" s="1"/>
      <c r="P14" s="1"/>
      <c r="Q14" s="30">
        <f t="shared" si="6"/>
        <v>0.80108604845446951</v>
      </c>
    </row>
    <row r="15" spans="1:17" s="13" customFormat="1" ht="24.95" customHeight="1">
      <c r="A15" s="17">
        <v>10</v>
      </c>
      <c r="B15" s="14" t="s">
        <v>39</v>
      </c>
      <c r="C15" s="2">
        <v>19</v>
      </c>
      <c r="D15" s="30">
        <f t="shared" si="0"/>
        <v>0.95</v>
      </c>
      <c r="E15" s="2">
        <v>18</v>
      </c>
      <c r="F15" s="30">
        <f t="shared" si="1"/>
        <v>1</v>
      </c>
      <c r="G15" s="108">
        <v>19</v>
      </c>
      <c r="H15" s="30">
        <f t="shared" si="2"/>
        <v>1</v>
      </c>
      <c r="I15" s="2">
        <v>11</v>
      </c>
      <c r="J15" s="30">
        <f t="shared" si="3"/>
        <v>0.84615384615384615</v>
      </c>
      <c r="K15" s="2">
        <v>16</v>
      </c>
      <c r="L15" s="30">
        <f t="shared" si="4"/>
        <v>0.84210526315789469</v>
      </c>
      <c r="M15" s="2">
        <v>21</v>
      </c>
      <c r="N15" s="30">
        <f t="shared" si="5"/>
        <v>1</v>
      </c>
      <c r="O15" s="1"/>
      <c r="P15" s="1"/>
      <c r="Q15" s="30">
        <f t="shared" si="6"/>
        <v>0.93970985155195697</v>
      </c>
    </row>
    <row r="16" spans="1:17" s="13" customFormat="1" ht="24.95" customHeight="1">
      <c r="A16" s="17">
        <v>11</v>
      </c>
      <c r="B16" s="14" t="s">
        <v>40</v>
      </c>
      <c r="C16" s="2">
        <v>16</v>
      </c>
      <c r="D16" s="30">
        <f t="shared" si="0"/>
        <v>0.8</v>
      </c>
      <c r="E16" s="2">
        <v>16</v>
      </c>
      <c r="F16" s="30">
        <f t="shared" si="1"/>
        <v>0.88888888888888884</v>
      </c>
      <c r="G16" s="108">
        <v>14</v>
      </c>
      <c r="H16" s="30">
        <f t="shared" si="2"/>
        <v>0.73684210526315785</v>
      </c>
      <c r="I16" s="2">
        <v>8</v>
      </c>
      <c r="J16" s="30">
        <f t="shared" si="3"/>
        <v>0.61538461538461542</v>
      </c>
      <c r="K16" s="2">
        <v>9</v>
      </c>
      <c r="L16" s="30">
        <f t="shared" si="4"/>
        <v>0.47368421052631576</v>
      </c>
      <c r="M16" s="2">
        <v>21</v>
      </c>
      <c r="N16" s="30">
        <f t="shared" si="5"/>
        <v>1</v>
      </c>
      <c r="O16" s="1"/>
      <c r="P16" s="1"/>
      <c r="Q16" s="30">
        <f t="shared" si="6"/>
        <v>0.75246663667716296</v>
      </c>
    </row>
    <row r="17" spans="1:17" s="13" customFormat="1" ht="24.95" customHeight="1">
      <c r="A17" s="17">
        <v>12</v>
      </c>
      <c r="B17" s="14" t="s">
        <v>41</v>
      </c>
      <c r="C17" s="2">
        <v>15</v>
      </c>
      <c r="D17" s="30">
        <f t="shared" si="0"/>
        <v>0.75</v>
      </c>
      <c r="E17" s="2">
        <v>16</v>
      </c>
      <c r="F17" s="30">
        <f t="shared" si="1"/>
        <v>0.88888888888888884</v>
      </c>
      <c r="G17" s="108">
        <v>13</v>
      </c>
      <c r="H17" s="30">
        <f t="shared" si="2"/>
        <v>0.68421052631578949</v>
      </c>
      <c r="I17" s="2">
        <v>12</v>
      </c>
      <c r="J17" s="30">
        <f t="shared" si="3"/>
        <v>0.92307692307692313</v>
      </c>
      <c r="K17" s="2">
        <v>10</v>
      </c>
      <c r="L17" s="30">
        <f t="shared" si="4"/>
        <v>0.52631578947368418</v>
      </c>
      <c r="M17" s="2">
        <v>19</v>
      </c>
      <c r="N17" s="30">
        <f t="shared" si="5"/>
        <v>0.90476190476190477</v>
      </c>
      <c r="O17" s="1"/>
      <c r="P17" s="1"/>
      <c r="Q17" s="30">
        <f t="shared" si="6"/>
        <v>0.77954233875286505</v>
      </c>
    </row>
    <row r="18" spans="1:17" s="13" customFormat="1" ht="24.95" customHeight="1">
      <c r="A18" s="17">
        <v>13</v>
      </c>
      <c r="B18" s="14" t="s">
        <v>42</v>
      </c>
      <c r="C18" s="2">
        <v>13</v>
      </c>
      <c r="D18" s="30">
        <f t="shared" si="0"/>
        <v>0.65</v>
      </c>
      <c r="E18" s="2">
        <v>14</v>
      </c>
      <c r="F18" s="30">
        <f t="shared" si="1"/>
        <v>0.77777777777777779</v>
      </c>
      <c r="G18" s="108">
        <v>14</v>
      </c>
      <c r="H18" s="30">
        <f t="shared" si="2"/>
        <v>0.73684210526315785</v>
      </c>
      <c r="I18" s="2">
        <v>12</v>
      </c>
      <c r="J18" s="30">
        <f t="shared" si="3"/>
        <v>0.92307692307692313</v>
      </c>
      <c r="K18" s="2">
        <v>11</v>
      </c>
      <c r="L18" s="30">
        <f t="shared" si="4"/>
        <v>0.57894736842105265</v>
      </c>
      <c r="M18" s="2">
        <v>17</v>
      </c>
      <c r="N18" s="30">
        <f t="shared" si="5"/>
        <v>0.80952380952380953</v>
      </c>
      <c r="O18" s="1"/>
      <c r="P18" s="1"/>
      <c r="Q18" s="30">
        <f t="shared" si="6"/>
        <v>0.74602799734378689</v>
      </c>
    </row>
    <row r="19" spans="1:17" s="13" customFormat="1" ht="24.95" customHeight="1">
      <c r="A19" s="17">
        <v>14</v>
      </c>
      <c r="B19" s="14" t="s">
        <v>43</v>
      </c>
      <c r="C19" s="2">
        <v>11</v>
      </c>
      <c r="D19" s="30">
        <f t="shared" si="0"/>
        <v>0.55000000000000004</v>
      </c>
      <c r="E19" s="2">
        <v>13</v>
      </c>
      <c r="F19" s="30">
        <f t="shared" si="1"/>
        <v>0.72222222222222221</v>
      </c>
      <c r="G19" s="108">
        <v>9</v>
      </c>
      <c r="H19" s="30">
        <f t="shared" si="2"/>
        <v>0.47368421052631576</v>
      </c>
      <c r="I19" s="2">
        <v>6</v>
      </c>
      <c r="J19" s="30">
        <f t="shared" si="3"/>
        <v>0.46153846153846156</v>
      </c>
      <c r="K19" s="2">
        <v>7</v>
      </c>
      <c r="L19" s="30">
        <f t="shared" si="4"/>
        <v>0.36842105263157893</v>
      </c>
      <c r="M19" s="2">
        <v>14</v>
      </c>
      <c r="N19" s="30">
        <f t="shared" si="5"/>
        <v>0.66666666666666663</v>
      </c>
      <c r="O19" s="1"/>
      <c r="P19" s="1"/>
      <c r="Q19" s="30">
        <f t="shared" si="6"/>
        <v>0.54042210226420739</v>
      </c>
    </row>
    <row r="20" spans="1:17" s="13" customFormat="1" ht="24.95" customHeight="1">
      <c r="A20" s="17">
        <v>15</v>
      </c>
      <c r="B20" s="14" t="s">
        <v>44</v>
      </c>
      <c r="C20" s="2">
        <v>15</v>
      </c>
      <c r="D20" s="30">
        <f t="shared" si="0"/>
        <v>0.75</v>
      </c>
      <c r="E20" s="2">
        <v>16</v>
      </c>
      <c r="F20" s="30">
        <f t="shared" si="1"/>
        <v>0.88888888888888884</v>
      </c>
      <c r="G20" s="108">
        <v>16</v>
      </c>
      <c r="H20" s="30">
        <f t="shared" si="2"/>
        <v>0.84210526315789469</v>
      </c>
      <c r="I20" s="2">
        <v>13</v>
      </c>
      <c r="J20" s="30">
        <f t="shared" si="3"/>
        <v>1</v>
      </c>
      <c r="K20" s="2">
        <v>9</v>
      </c>
      <c r="L20" s="30">
        <f t="shared" si="4"/>
        <v>0.47368421052631576</v>
      </c>
      <c r="M20" s="2">
        <v>21</v>
      </c>
      <c r="N20" s="30">
        <f t="shared" si="5"/>
        <v>1</v>
      </c>
      <c r="O20" s="1"/>
      <c r="P20" s="1"/>
      <c r="Q20" s="30">
        <f t="shared" si="6"/>
        <v>0.82577972709551661</v>
      </c>
    </row>
    <row r="21" spans="1:17" s="13" customFormat="1" ht="24.95" customHeight="1">
      <c r="A21" s="17">
        <v>16</v>
      </c>
      <c r="B21" s="14" t="s">
        <v>45</v>
      </c>
      <c r="C21" s="2">
        <v>15</v>
      </c>
      <c r="D21" s="30">
        <f t="shared" si="0"/>
        <v>0.75</v>
      </c>
      <c r="E21" s="2">
        <v>16</v>
      </c>
      <c r="F21" s="30">
        <f t="shared" si="1"/>
        <v>0.88888888888888884</v>
      </c>
      <c r="G21" s="108">
        <v>15</v>
      </c>
      <c r="H21" s="30">
        <f t="shared" si="2"/>
        <v>0.78947368421052633</v>
      </c>
      <c r="I21" s="2">
        <v>13</v>
      </c>
      <c r="J21" s="30">
        <f t="shared" si="3"/>
        <v>1</v>
      </c>
      <c r="K21" s="2">
        <v>11</v>
      </c>
      <c r="L21" s="30">
        <f t="shared" si="4"/>
        <v>0.57894736842105265</v>
      </c>
      <c r="M21" s="2">
        <v>18</v>
      </c>
      <c r="N21" s="30">
        <f t="shared" si="5"/>
        <v>0.8571428571428571</v>
      </c>
      <c r="O21" s="1"/>
      <c r="P21" s="1"/>
      <c r="Q21" s="30">
        <f t="shared" si="6"/>
        <v>0.8107421331105541</v>
      </c>
    </row>
    <row r="22" spans="1:17" s="13" customFormat="1" ht="24.95" customHeight="1">
      <c r="A22" s="17">
        <v>17</v>
      </c>
      <c r="B22" s="22" t="s">
        <v>46</v>
      </c>
      <c r="C22" s="2">
        <v>14</v>
      </c>
      <c r="D22" s="30">
        <f t="shared" si="0"/>
        <v>0.7</v>
      </c>
      <c r="E22" s="2">
        <v>14</v>
      </c>
      <c r="F22" s="30">
        <f t="shared" si="1"/>
        <v>0.77777777777777779</v>
      </c>
      <c r="G22" s="108">
        <v>12</v>
      </c>
      <c r="H22" s="30">
        <f t="shared" si="2"/>
        <v>0.63157894736842102</v>
      </c>
      <c r="I22" s="2">
        <v>12</v>
      </c>
      <c r="J22" s="30">
        <f t="shared" si="3"/>
        <v>0.92307692307692313</v>
      </c>
      <c r="K22" s="2">
        <v>10</v>
      </c>
      <c r="L22" s="30">
        <f t="shared" si="4"/>
        <v>0.52631578947368418</v>
      </c>
      <c r="M22" s="2">
        <v>17</v>
      </c>
      <c r="N22" s="30">
        <f t="shared" si="5"/>
        <v>0.80952380952380953</v>
      </c>
      <c r="O22" s="1"/>
      <c r="P22" s="1"/>
      <c r="Q22" s="30">
        <f t="shared" si="6"/>
        <v>0.72804554120343601</v>
      </c>
    </row>
    <row r="23" spans="1:17" s="13" customFormat="1" ht="24.95" customHeight="1">
      <c r="A23" s="17">
        <v>18</v>
      </c>
      <c r="B23" s="22" t="s">
        <v>47</v>
      </c>
      <c r="C23" s="2">
        <v>13</v>
      </c>
      <c r="D23" s="30">
        <f t="shared" si="0"/>
        <v>0.65</v>
      </c>
      <c r="E23" s="2">
        <v>14</v>
      </c>
      <c r="F23" s="30">
        <f t="shared" si="1"/>
        <v>0.77777777777777779</v>
      </c>
      <c r="G23" s="108">
        <v>11</v>
      </c>
      <c r="H23" s="30">
        <f t="shared" si="2"/>
        <v>0.57894736842105265</v>
      </c>
      <c r="I23" s="2">
        <v>8</v>
      </c>
      <c r="J23" s="30">
        <f t="shared" si="3"/>
        <v>0.61538461538461542</v>
      </c>
      <c r="K23" s="2">
        <v>9</v>
      </c>
      <c r="L23" s="30">
        <f t="shared" si="4"/>
        <v>0.47368421052631576</v>
      </c>
      <c r="M23" s="2">
        <v>17</v>
      </c>
      <c r="N23" s="30">
        <f t="shared" si="5"/>
        <v>0.80952380952380953</v>
      </c>
      <c r="O23" s="1"/>
      <c r="P23" s="1"/>
      <c r="Q23" s="30">
        <f t="shared" si="6"/>
        <v>0.65088629693892852</v>
      </c>
    </row>
    <row r="24" spans="1:17" s="13" customFormat="1" ht="24.95" customHeight="1">
      <c r="A24" s="17">
        <v>19</v>
      </c>
      <c r="B24" s="22" t="s">
        <v>48</v>
      </c>
      <c r="C24" s="2">
        <v>15</v>
      </c>
      <c r="D24" s="30">
        <f t="shared" si="0"/>
        <v>0.75</v>
      </c>
      <c r="E24" s="2">
        <v>15</v>
      </c>
      <c r="F24" s="30">
        <f t="shared" si="1"/>
        <v>0.83333333333333337</v>
      </c>
      <c r="G24" s="108">
        <v>12</v>
      </c>
      <c r="H24" s="30">
        <f t="shared" si="2"/>
        <v>0.63157894736842102</v>
      </c>
      <c r="I24" s="2">
        <v>11</v>
      </c>
      <c r="J24" s="30">
        <f t="shared" si="3"/>
        <v>0.84615384615384615</v>
      </c>
      <c r="K24" s="2">
        <v>10</v>
      </c>
      <c r="L24" s="30">
        <f t="shared" si="4"/>
        <v>0.52631578947368418</v>
      </c>
      <c r="M24" s="2">
        <v>18</v>
      </c>
      <c r="N24" s="30">
        <f t="shared" si="5"/>
        <v>0.8571428571428571</v>
      </c>
      <c r="O24" s="1"/>
      <c r="P24" s="1"/>
      <c r="Q24" s="30">
        <f t="shared" si="6"/>
        <v>0.74075412891202363</v>
      </c>
    </row>
    <row r="25" spans="1:17" s="13" customFormat="1" ht="24.95" customHeight="1">
      <c r="A25" s="17">
        <v>20</v>
      </c>
      <c r="B25" s="22" t="s">
        <v>49</v>
      </c>
      <c r="C25" s="2">
        <v>19</v>
      </c>
      <c r="D25" s="30">
        <f t="shared" si="0"/>
        <v>0.95</v>
      </c>
      <c r="E25" s="2">
        <v>18</v>
      </c>
      <c r="F25" s="30">
        <f t="shared" si="1"/>
        <v>1</v>
      </c>
      <c r="G25" s="108">
        <v>19</v>
      </c>
      <c r="H25" s="30">
        <f t="shared" si="2"/>
        <v>1</v>
      </c>
      <c r="I25" s="2">
        <v>12</v>
      </c>
      <c r="J25" s="30">
        <f t="shared" si="3"/>
        <v>0.92307692307692313</v>
      </c>
      <c r="K25" s="2">
        <v>16</v>
      </c>
      <c r="L25" s="30">
        <f t="shared" si="4"/>
        <v>0.84210526315789469</v>
      </c>
      <c r="M25" s="2">
        <v>21</v>
      </c>
      <c r="N25" s="30">
        <f t="shared" si="5"/>
        <v>1</v>
      </c>
      <c r="O25" s="1"/>
      <c r="P25" s="1"/>
      <c r="Q25" s="30">
        <f t="shared" si="6"/>
        <v>0.95253036437246974</v>
      </c>
    </row>
    <row r="26" spans="1:17" s="13" customFormat="1" ht="24.95" customHeight="1">
      <c r="A26" s="17">
        <v>21</v>
      </c>
      <c r="B26" s="22" t="s">
        <v>50</v>
      </c>
      <c r="C26" s="2">
        <v>14</v>
      </c>
      <c r="D26" s="30">
        <f t="shared" si="0"/>
        <v>0.7</v>
      </c>
      <c r="E26" s="2">
        <v>14</v>
      </c>
      <c r="F26" s="30">
        <f t="shared" si="1"/>
        <v>0.77777777777777779</v>
      </c>
      <c r="G26" s="108">
        <v>13</v>
      </c>
      <c r="H26" s="30">
        <f t="shared" si="2"/>
        <v>0.68421052631578949</v>
      </c>
      <c r="I26" s="2">
        <v>9</v>
      </c>
      <c r="J26" s="30">
        <f t="shared" si="3"/>
        <v>0.69230769230769229</v>
      </c>
      <c r="K26" s="2">
        <v>11</v>
      </c>
      <c r="L26" s="30">
        <f t="shared" si="4"/>
        <v>0.57894736842105265</v>
      </c>
      <c r="M26" s="2">
        <v>18</v>
      </c>
      <c r="N26" s="30">
        <f t="shared" si="5"/>
        <v>0.8571428571428571</v>
      </c>
      <c r="O26" s="1"/>
      <c r="P26" s="1"/>
      <c r="Q26" s="30">
        <f t="shared" si="6"/>
        <v>0.71506437032752823</v>
      </c>
    </row>
    <row r="27" spans="1:17" s="13" customFormat="1" ht="24.95" customHeight="1">
      <c r="A27" s="17">
        <v>22</v>
      </c>
      <c r="B27" s="22" t="s">
        <v>51</v>
      </c>
      <c r="C27" s="2">
        <v>18</v>
      </c>
      <c r="D27" s="30">
        <f t="shared" si="0"/>
        <v>0.9</v>
      </c>
      <c r="E27" s="2">
        <v>18</v>
      </c>
      <c r="F27" s="30">
        <f t="shared" si="1"/>
        <v>1</v>
      </c>
      <c r="G27" s="108">
        <v>19</v>
      </c>
      <c r="H27" s="30">
        <f t="shared" si="2"/>
        <v>1</v>
      </c>
      <c r="I27" s="2">
        <v>12</v>
      </c>
      <c r="J27" s="30">
        <f t="shared" si="3"/>
        <v>0.92307692307692313</v>
      </c>
      <c r="K27" s="2">
        <v>16</v>
      </c>
      <c r="L27" s="30">
        <f t="shared" si="4"/>
        <v>0.84210526315789469</v>
      </c>
      <c r="M27" s="2">
        <v>21</v>
      </c>
      <c r="N27" s="30">
        <f t="shared" si="5"/>
        <v>1</v>
      </c>
      <c r="O27" s="1"/>
      <c r="P27" s="1"/>
      <c r="Q27" s="30">
        <f t="shared" si="6"/>
        <v>0.94419703103913621</v>
      </c>
    </row>
    <row r="28" spans="1:17" ht="24.95" customHeight="1">
      <c r="A28" s="24">
        <v>23</v>
      </c>
      <c r="B28" s="14" t="s">
        <v>52</v>
      </c>
      <c r="C28" s="3">
        <v>19</v>
      </c>
      <c r="D28" s="30">
        <f t="shared" si="0"/>
        <v>0.95</v>
      </c>
      <c r="E28" s="3">
        <v>18</v>
      </c>
      <c r="F28" s="30">
        <f t="shared" si="1"/>
        <v>1</v>
      </c>
      <c r="G28" s="109">
        <v>18</v>
      </c>
      <c r="H28" s="30">
        <f t="shared" si="2"/>
        <v>0.94736842105263153</v>
      </c>
      <c r="I28" s="3">
        <v>12</v>
      </c>
      <c r="J28" s="30">
        <f t="shared" si="3"/>
        <v>0.92307692307692313</v>
      </c>
      <c r="K28" s="3">
        <v>14</v>
      </c>
      <c r="L28" s="30">
        <f t="shared" si="4"/>
        <v>0.73684210526315785</v>
      </c>
      <c r="M28" s="3">
        <v>21</v>
      </c>
      <c r="N28" s="30">
        <f t="shared" si="5"/>
        <v>1</v>
      </c>
      <c r="O28" s="11"/>
      <c r="P28" s="11"/>
      <c r="Q28" s="30">
        <f t="shared" si="6"/>
        <v>0.92621457489878534</v>
      </c>
    </row>
    <row r="29" spans="1:17" ht="24.95" customHeight="1">
      <c r="A29" s="24">
        <v>24</v>
      </c>
      <c r="B29" s="14" t="s">
        <v>180</v>
      </c>
      <c r="C29" s="3">
        <v>15</v>
      </c>
      <c r="D29" s="30">
        <f t="shared" si="0"/>
        <v>0.75</v>
      </c>
      <c r="E29" s="3">
        <v>17</v>
      </c>
      <c r="F29" s="30">
        <f t="shared" si="1"/>
        <v>0.94444444444444442</v>
      </c>
      <c r="G29" s="109">
        <v>15</v>
      </c>
      <c r="H29" s="30">
        <f t="shared" si="2"/>
        <v>0.78947368421052633</v>
      </c>
      <c r="I29" s="3">
        <v>11</v>
      </c>
      <c r="J29" s="30">
        <f t="shared" si="3"/>
        <v>0.84615384615384615</v>
      </c>
      <c r="K29" s="3">
        <v>7</v>
      </c>
      <c r="L29" s="30">
        <f t="shared" si="4"/>
        <v>0.36842105263157893</v>
      </c>
      <c r="M29" s="3">
        <v>21</v>
      </c>
      <c r="N29" s="30">
        <f t="shared" si="5"/>
        <v>1</v>
      </c>
      <c r="O29" s="11"/>
      <c r="P29" s="11"/>
      <c r="Q29" s="30">
        <f t="shared" si="6"/>
        <v>0.78308217124006596</v>
      </c>
    </row>
    <row r="30" spans="1:17" ht="24.95" customHeight="1">
      <c r="A30" s="24">
        <v>25</v>
      </c>
      <c r="B30" s="14" t="s">
        <v>113</v>
      </c>
      <c r="C30" s="3">
        <v>15</v>
      </c>
      <c r="D30" s="30">
        <f t="shared" si="0"/>
        <v>0.75</v>
      </c>
      <c r="E30" s="3">
        <v>16</v>
      </c>
      <c r="F30" s="30">
        <f t="shared" si="1"/>
        <v>0.88888888888888884</v>
      </c>
      <c r="G30" s="109">
        <v>15</v>
      </c>
      <c r="H30" s="30">
        <f t="shared" si="2"/>
        <v>0.78947368421052633</v>
      </c>
      <c r="I30" s="3">
        <v>11</v>
      </c>
      <c r="J30" s="30">
        <f t="shared" si="3"/>
        <v>0.84615384615384615</v>
      </c>
      <c r="K30" s="3">
        <v>12</v>
      </c>
      <c r="L30" s="30">
        <f t="shared" si="4"/>
        <v>0.63157894736842102</v>
      </c>
      <c r="M30" s="3">
        <v>19</v>
      </c>
      <c r="N30" s="30">
        <f t="shared" si="5"/>
        <v>0.90476190476190477</v>
      </c>
      <c r="O30" s="11"/>
      <c r="P30" s="11"/>
      <c r="Q30" s="30">
        <f t="shared" si="6"/>
        <v>0.80180954523059789</v>
      </c>
    </row>
    <row r="31" spans="1:17" ht="24.95" customHeight="1">
      <c r="A31" s="24">
        <v>26</v>
      </c>
      <c r="B31" s="14" t="s">
        <v>114</v>
      </c>
      <c r="C31" s="3">
        <v>15</v>
      </c>
      <c r="D31" s="30">
        <f t="shared" si="0"/>
        <v>0.75</v>
      </c>
      <c r="E31" s="3">
        <v>15</v>
      </c>
      <c r="F31" s="30">
        <f t="shared" si="1"/>
        <v>0.83333333333333337</v>
      </c>
      <c r="G31" s="109">
        <v>12</v>
      </c>
      <c r="H31" s="30">
        <f t="shared" si="2"/>
        <v>0.63157894736842102</v>
      </c>
      <c r="I31" s="3">
        <v>9</v>
      </c>
      <c r="J31" s="30">
        <f t="shared" si="3"/>
        <v>0.69230769230769229</v>
      </c>
      <c r="K31" s="3">
        <v>11</v>
      </c>
      <c r="L31" s="30">
        <f t="shared" si="4"/>
        <v>0.57894736842105265</v>
      </c>
      <c r="M31" s="3">
        <v>18</v>
      </c>
      <c r="N31" s="30">
        <f t="shared" si="5"/>
        <v>0.8571428571428571</v>
      </c>
      <c r="O31" s="11"/>
      <c r="P31" s="11"/>
      <c r="Q31" s="30">
        <f t="shared" si="6"/>
        <v>0.7238850330955594</v>
      </c>
    </row>
    <row r="32" spans="1:17" ht="24.95" customHeight="1">
      <c r="A32" s="24">
        <v>27</v>
      </c>
      <c r="B32" s="14" t="s">
        <v>29</v>
      </c>
      <c r="C32" s="3">
        <v>18</v>
      </c>
      <c r="D32" s="30">
        <f t="shared" si="0"/>
        <v>0.9</v>
      </c>
      <c r="E32" s="3">
        <v>18</v>
      </c>
      <c r="F32" s="30">
        <f t="shared" si="1"/>
        <v>1</v>
      </c>
      <c r="G32" s="109">
        <v>17</v>
      </c>
      <c r="H32" s="30">
        <f t="shared" si="2"/>
        <v>0.89473684210526316</v>
      </c>
      <c r="I32" s="3">
        <v>13</v>
      </c>
      <c r="J32" s="30">
        <f t="shared" si="3"/>
        <v>1</v>
      </c>
      <c r="K32" s="3">
        <v>14</v>
      </c>
      <c r="L32" s="30">
        <f t="shared" si="4"/>
        <v>0.73684210526315785</v>
      </c>
      <c r="M32" s="3">
        <v>21</v>
      </c>
      <c r="N32" s="30">
        <f t="shared" si="5"/>
        <v>1</v>
      </c>
      <c r="O32" s="11"/>
      <c r="P32" s="11"/>
      <c r="Q32" s="30">
        <f t="shared" si="6"/>
        <v>0.92192982456140349</v>
      </c>
    </row>
    <row r="33" spans="1:17" ht="24.95" customHeight="1">
      <c r="A33" s="24">
        <v>28</v>
      </c>
      <c r="B33" s="14" t="s">
        <v>115</v>
      </c>
      <c r="C33" s="3">
        <v>15</v>
      </c>
      <c r="D33" s="30">
        <f t="shared" si="0"/>
        <v>0.75</v>
      </c>
      <c r="E33" s="3">
        <v>16</v>
      </c>
      <c r="F33" s="30">
        <f t="shared" si="1"/>
        <v>0.88888888888888884</v>
      </c>
      <c r="G33" s="109">
        <v>14</v>
      </c>
      <c r="H33" s="30">
        <f t="shared" si="2"/>
        <v>0.73684210526315785</v>
      </c>
      <c r="I33" s="3">
        <v>11</v>
      </c>
      <c r="J33" s="30">
        <f t="shared" si="3"/>
        <v>0.84615384615384615</v>
      </c>
      <c r="K33" s="3">
        <v>12</v>
      </c>
      <c r="L33" s="30">
        <f t="shared" si="4"/>
        <v>0.63157894736842102</v>
      </c>
      <c r="M33" s="3">
        <v>18</v>
      </c>
      <c r="N33" s="30">
        <f t="shared" si="5"/>
        <v>0.8571428571428571</v>
      </c>
      <c r="O33" s="11"/>
      <c r="P33" s="11"/>
      <c r="Q33" s="30">
        <f t="shared" si="6"/>
        <v>0.78510110746952844</v>
      </c>
    </row>
    <row r="34" spans="1:17" ht="24.95" customHeight="1">
      <c r="A34" s="95">
        <v>29</v>
      </c>
      <c r="B34" s="15" t="s">
        <v>121</v>
      </c>
      <c r="C34" s="3"/>
      <c r="D34" s="30">
        <f t="shared" si="0"/>
        <v>0</v>
      </c>
      <c r="E34" s="3">
        <v>10</v>
      </c>
      <c r="F34" s="30">
        <f t="shared" si="1"/>
        <v>0.55555555555555558</v>
      </c>
      <c r="G34" s="109">
        <v>9</v>
      </c>
      <c r="H34" s="30">
        <f t="shared" si="2"/>
        <v>0.47368421052631576</v>
      </c>
      <c r="I34" s="3">
        <v>0</v>
      </c>
      <c r="J34" s="30">
        <f t="shared" si="3"/>
        <v>0</v>
      </c>
      <c r="K34" s="3">
        <v>8</v>
      </c>
      <c r="L34" s="30">
        <f t="shared" si="4"/>
        <v>0.42105263157894735</v>
      </c>
      <c r="M34" s="3">
        <v>0</v>
      </c>
      <c r="N34" s="30">
        <f t="shared" si="5"/>
        <v>0</v>
      </c>
      <c r="O34" s="11"/>
      <c r="P34" s="11"/>
      <c r="Q34" s="30">
        <f t="shared" si="6"/>
        <v>0.24171539961013644</v>
      </c>
    </row>
    <row r="35" spans="1:17" ht="24.95" customHeight="1">
      <c r="A35" s="24">
        <v>30</v>
      </c>
      <c r="B35" s="14" t="s">
        <v>122</v>
      </c>
      <c r="C35" s="3">
        <v>13</v>
      </c>
      <c r="D35" s="30">
        <f t="shared" si="0"/>
        <v>0.65</v>
      </c>
      <c r="E35" s="3">
        <v>17</v>
      </c>
      <c r="F35" s="30">
        <f t="shared" si="1"/>
        <v>0.94444444444444442</v>
      </c>
      <c r="G35" s="109">
        <v>11</v>
      </c>
      <c r="H35" s="30">
        <f t="shared" si="2"/>
        <v>0.57894736842105265</v>
      </c>
      <c r="I35" s="3">
        <v>8</v>
      </c>
      <c r="J35" s="30">
        <f t="shared" si="3"/>
        <v>0.61538461538461542</v>
      </c>
      <c r="K35" s="3">
        <v>8</v>
      </c>
      <c r="L35" s="30">
        <f t="shared" si="4"/>
        <v>0.42105263157894735</v>
      </c>
      <c r="M35" s="3">
        <v>18</v>
      </c>
      <c r="N35" s="30">
        <f t="shared" si="5"/>
        <v>0.8571428571428571</v>
      </c>
      <c r="O35" s="11"/>
      <c r="P35" s="11"/>
      <c r="Q35" s="30">
        <f t="shared" si="6"/>
        <v>0.67782865282865279</v>
      </c>
    </row>
    <row r="36" spans="1:17" ht="24.95" customHeight="1">
      <c r="A36" s="24">
        <v>31</v>
      </c>
      <c r="B36" s="14" t="s">
        <v>123</v>
      </c>
      <c r="C36" s="3">
        <v>14</v>
      </c>
      <c r="D36" s="30">
        <f t="shared" si="0"/>
        <v>0.7</v>
      </c>
      <c r="E36" s="3">
        <v>15</v>
      </c>
      <c r="F36" s="30">
        <f t="shared" si="1"/>
        <v>0.83333333333333337</v>
      </c>
      <c r="G36" s="109">
        <v>14</v>
      </c>
      <c r="H36" s="30">
        <f t="shared" si="2"/>
        <v>0.73684210526315785</v>
      </c>
      <c r="I36" s="3">
        <v>11</v>
      </c>
      <c r="J36" s="30">
        <f t="shared" si="3"/>
        <v>0.84615384615384615</v>
      </c>
      <c r="K36" s="3">
        <v>13</v>
      </c>
      <c r="L36" s="30">
        <f t="shared" si="4"/>
        <v>0.68421052631578949</v>
      </c>
      <c r="M36" s="3">
        <v>17</v>
      </c>
      <c r="N36" s="30">
        <f t="shared" si="5"/>
        <v>0.80952380952380953</v>
      </c>
      <c r="O36" s="11"/>
      <c r="P36" s="11"/>
      <c r="Q36" s="30">
        <f t="shared" si="6"/>
        <v>0.76834393676498935</v>
      </c>
    </row>
    <row r="37" spans="1:17" ht="24.95" customHeight="1">
      <c r="A37" s="24">
        <v>32</v>
      </c>
      <c r="B37" s="14" t="s">
        <v>173</v>
      </c>
      <c r="C37" s="3">
        <v>17</v>
      </c>
      <c r="D37" s="30">
        <f t="shared" si="0"/>
        <v>0.85</v>
      </c>
      <c r="E37" s="3">
        <v>16</v>
      </c>
      <c r="F37" s="30">
        <f t="shared" si="1"/>
        <v>0.88888888888888884</v>
      </c>
      <c r="G37" s="109">
        <v>16</v>
      </c>
      <c r="H37" s="30">
        <f t="shared" si="2"/>
        <v>0.84210526315789469</v>
      </c>
      <c r="I37" s="3">
        <v>11</v>
      </c>
      <c r="J37" s="30">
        <f t="shared" si="3"/>
        <v>0.84615384615384615</v>
      </c>
      <c r="K37" s="3">
        <v>14</v>
      </c>
      <c r="L37" s="30">
        <f t="shared" si="4"/>
        <v>0.73684210526315785</v>
      </c>
      <c r="M37" s="3">
        <v>19</v>
      </c>
      <c r="N37" s="30">
        <f t="shared" si="5"/>
        <v>0.90476190476190477</v>
      </c>
      <c r="O37" s="11"/>
      <c r="P37" s="11"/>
      <c r="Q37" s="30">
        <f t="shared" si="6"/>
        <v>0.84479200137094879</v>
      </c>
    </row>
    <row r="38" spans="1:17" ht="24.95" customHeight="1">
      <c r="A38" s="24">
        <v>33</v>
      </c>
      <c r="B38" s="14" t="s">
        <v>174</v>
      </c>
      <c r="C38" s="3">
        <v>15</v>
      </c>
      <c r="D38" s="30">
        <f t="shared" si="0"/>
        <v>0.75</v>
      </c>
      <c r="E38" s="3">
        <v>14</v>
      </c>
      <c r="F38" s="30">
        <f t="shared" si="1"/>
        <v>0.77777777777777779</v>
      </c>
      <c r="G38" s="109">
        <v>14</v>
      </c>
      <c r="H38" s="30">
        <f t="shared" si="2"/>
        <v>0.73684210526315785</v>
      </c>
      <c r="I38" s="3">
        <v>9</v>
      </c>
      <c r="J38" s="30">
        <f t="shared" si="3"/>
        <v>0.69230769230769229</v>
      </c>
      <c r="K38" s="3">
        <v>10</v>
      </c>
      <c r="L38" s="30">
        <f t="shared" si="4"/>
        <v>0.52631578947368418</v>
      </c>
      <c r="M38" s="3">
        <v>17</v>
      </c>
      <c r="N38" s="30">
        <f t="shared" si="5"/>
        <v>0.80952380952380953</v>
      </c>
      <c r="O38" s="11"/>
      <c r="P38" s="11"/>
      <c r="Q38" s="30">
        <f t="shared" si="6"/>
        <v>0.71546119572435352</v>
      </c>
    </row>
    <row r="39" spans="1:17" ht="24.95" customHeight="1">
      <c r="A39" s="24">
        <v>34</v>
      </c>
      <c r="B39" s="14" t="s">
        <v>175</v>
      </c>
      <c r="C39" s="3">
        <v>15</v>
      </c>
      <c r="D39" s="30">
        <f t="shared" si="0"/>
        <v>0.75</v>
      </c>
      <c r="E39" s="3">
        <v>15</v>
      </c>
      <c r="F39" s="30">
        <f t="shared" si="1"/>
        <v>0.83333333333333337</v>
      </c>
      <c r="G39" s="109">
        <v>14</v>
      </c>
      <c r="H39" s="30">
        <f t="shared" si="2"/>
        <v>0.73684210526315785</v>
      </c>
      <c r="I39" s="3">
        <v>11</v>
      </c>
      <c r="J39" s="30">
        <f t="shared" si="3"/>
        <v>0.84615384615384615</v>
      </c>
      <c r="K39" s="3">
        <v>9</v>
      </c>
      <c r="L39" s="30">
        <f t="shared" si="4"/>
        <v>0.47368421052631576</v>
      </c>
      <c r="M39" s="3">
        <v>18</v>
      </c>
      <c r="N39" s="30">
        <f t="shared" si="5"/>
        <v>0.8571428571428571</v>
      </c>
      <c r="O39" s="11"/>
      <c r="P39" s="11"/>
      <c r="Q39" s="30">
        <f t="shared" si="6"/>
        <v>0.74952605873658518</v>
      </c>
    </row>
    <row r="40" spans="1:17" ht="24.95" customHeight="1">
      <c r="A40" s="24">
        <v>35</v>
      </c>
      <c r="B40" s="14" t="s">
        <v>176</v>
      </c>
      <c r="C40" s="3">
        <v>18</v>
      </c>
      <c r="D40" s="30">
        <f t="shared" si="0"/>
        <v>0.9</v>
      </c>
      <c r="E40" s="3">
        <v>18</v>
      </c>
      <c r="F40" s="30">
        <f t="shared" si="1"/>
        <v>1</v>
      </c>
      <c r="G40" s="109">
        <v>19</v>
      </c>
      <c r="H40" s="30">
        <f t="shared" si="2"/>
        <v>1</v>
      </c>
      <c r="I40" s="3">
        <v>13</v>
      </c>
      <c r="J40" s="30">
        <f t="shared" si="3"/>
        <v>1</v>
      </c>
      <c r="K40" s="3">
        <v>15</v>
      </c>
      <c r="L40" s="30">
        <f t="shared" si="4"/>
        <v>0.78947368421052633</v>
      </c>
      <c r="M40" s="3">
        <v>21</v>
      </c>
      <c r="N40" s="30">
        <f t="shared" si="5"/>
        <v>1</v>
      </c>
      <c r="O40" s="11"/>
      <c r="P40" s="11"/>
      <c r="Q40" s="30">
        <f t="shared" si="6"/>
        <v>0.94824561403508767</v>
      </c>
    </row>
    <row r="41" spans="1:17" ht="24.95" customHeight="1">
      <c r="A41" s="24">
        <v>36</v>
      </c>
      <c r="B41" s="14" t="s">
        <v>177</v>
      </c>
      <c r="C41" s="3">
        <v>20</v>
      </c>
      <c r="D41" s="30">
        <f t="shared" si="0"/>
        <v>1</v>
      </c>
      <c r="E41" s="3">
        <v>18</v>
      </c>
      <c r="F41" s="30">
        <f t="shared" si="1"/>
        <v>1</v>
      </c>
      <c r="G41" s="109">
        <v>19</v>
      </c>
      <c r="H41" s="30">
        <f t="shared" si="2"/>
        <v>1</v>
      </c>
      <c r="I41" s="3">
        <v>3</v>
      </c>
      <c r="J41" s="30">
        <f t="shared" si="3"/>
        <v>0.23076923076923078</v>
      </c>
      <c r="K41" s="3">
        <v>17</v>
      </c>
      <c r="L41" s="30">
        <f t="shared" si="4"/>
        <v>0.89473684210526316</v>
      </c>
      <c r="M41" s="3">
        <v>21</v>
      </c>
      <c r="N41" s="30">
        <f t="shared" si="5"/>
        <v>1</v>
      </c>
      <c r="O41" s="11"/>
      <c r="P41" s="11"/>
      <c r="Q41" s="30">
        <f t="shared" si="6"/>
        <v>0.85425101214574894</v>
      </c>
    </row>
    <row r="42" spans="1:17" ht="24.95" customHeight="1">
      <c r="A42" s="24">
        <v>37</v>
      </c>
      <c r="B42" s="14" t="s">
        <v>178</v>
      </c>
      <c r="C42" s="3">
        <v>20</v>
      </c>
      <c r="D42" s="30">
        <f t="shared" si="0"/>
        <v>1</v>
      </c>
      <c r="E42" s="3">
        <v>18</v>
      </c>
      <c r="F42" s="30">
        <f t="shared" si="1"/>
        <v>1</v>
      </c>
      <c r="G42" s="109">
        <v>19</v>
      </c>
      <c r="H42" s="30">
        <f t="shared" si="2"/>
        <v>1</v>
      </c>
      <c r="I42" s="3">
        <v>11</v>
      </c>
      <c r="J42" s="30">
        <f t="shared" si="3"/>
        <v>0.84615384615384615</v>
      </c>
      <c r="K42" s="3">
        <v>17</v>
      </c>
      <c r="L42" s="30">
        <f t="shared" si="4"/>
        <v>0.89473684210526316</v>
      </c>
      <c r="M42" s="3">
        <v>21</v>
      </c>
      <c r="N42" s="30">
        <f t="shared" si="5"/>
        <v>1</v>
      </c>
      <c r="O42" s="11"/>
      <c r="P42" s="11"/>
      <c r="Q42" s="30">
        <f t="shared" si="6"/>
        <v>0.95681511470985159</v>
      </c>
    </row>
    <row r="43" spans="1:17" ht="24.95" customHeight="1">
      <c r="A43" s="24">
        <v>38</v>
      </c>
      <c r="B43" s="14" t="s">
        <v>179</v>
      </c>
      <c r="C43" s="3">
        <v>8</v>
      </c>
      <c r="D43" s="30">
        <f t="shared" si="0"/>
        <v>0.4</v>
      </c>
      <c r="E43" s="3">
        <v>6</v>
      </c>
      <c r="F43" s="30">
        <f t="shared" si="1"/>
        <v>0.33333333333333331</v>
      </c>
      <c r="G43" s="109">
        <v>6</v>
      </c>
      <c r="H43" s="30">
        <f t="shared" si="2"/>
        <v>0.31578947368421051</v>
      </c>
      <c r="I43" s="3">
        <v>6</v>
      </c>
      <c r="J43" s="30">
        <f t="shared" si="3"/>
        <v>0.46153846153846156</v>
      </c>
      <c r="K43" s="3">
        <v>6</v>
      </c>
      <c r="L43" s="30">
        <f t="shared" si="4"/>
        <v>0.31578947368421051</v>
      </c>
      <c r="M43" s="3">
        <v>9</v>
      </c>
      <c r="N43" s="30">
        <f t="shared" si="5"/>
        <v>0.42857142857142855</v>
      </c>
      <c r="O43" s="11"/>
      <c r="P43" s="11"/>
      <c r="Q43" s="30">
        <f t="shared" si="6"/>
        <v>0.37583702846860745</v>
      </c>
    </row>
    <row r="44" spans="1:17" ht="24.95" customHeight="1">
      <c r="A44" s="24">
        <v>39</v>
      </c>
      <c r="B44" s="14" t="s">
        <v>201</v>
      </c>
      <c r="C44" s="3">
        <v>14</v>
      </c>
      <c r="D44" s="30">
        <f t="shared" si="0"/>
        <v>0.7</v>
      </c>
      <c r="E44" s="3">
        <v>16</v>
      </c>
      <c r="F44" s="30">
        <f t="shared" si="1"/>
        <v>0.88888888888888884</v>
      </c>
      <c r="G44" s="109">
        <v>15</v>
      </c>
      <c r="H44" s="30">
        <f t="shared" si="2"/>
        <v>0.78947368421052633</v>
      </c>
      <c r="I44" s="3">
        <v>13</v>
      </c>
      <c r="J44" s="30">
        <f t="shared" si="3"/>
        <v>1</v>
      </c>
      <c r="K44" s="3">
        <v>12</v>
      </c>
      <c r="L44" s="30">
        <f t="shared" si="4"/>
        <v>0.63157894736842102</v>
      </c>
      <c r="M44" s="3">
        <v>18</v>
      </c>
      <c r="N44" s="30">
        <f t="shared" si="5"/>
        <v>0.8571428571428571</v>
      </c>
      <c r="O44" s="11"/>
      <c r="P44" s="11"/>
      <c r="Q44" s="30">
        <f t="shared" si="6"/>
        <v>0.81118072960178222</v>
      </c>
    </row>
    <row r="45" spans="1:17" ht="24.95" customHeight="1">
      <c r="A45" s="24">
        <v>40</v>
      </c>
      <c r="B45" s="14" t="s">
        <v>778</v>
      </c>
      <c r="C45" s="3">
        <v>12</v>
      </c>
      <c r="D45" s="30">
        <f t="shared" si="0"/>
        <v>0.6</v>
      </c>
      <c r="E45" s="3">
        <v>13</v>
      </c>
      <c r="F45" s="30">
        <f t="shared" si="1"/>
        <v>0.72222222222222221</v>
      </c>
      <c r="G45" s="109">
        <v>11</v>
      </c>
      <c r="H45" s="30">
        <f t="shared" si="2"/>
        <v>0.57894736842105265</v>
      </c>
      <c r="I45" s="3">
        <v>11</v>
      </c>
      <c r="J45" s="30">
        <f t="shared" si="3"/>
        <v>0.84615384615384615</v>
      </c>
      <c r="K45" s="3">
        <v>3</v>
      </c>
      <c r="L45" s="30">
        <f t="shared" si="4"/>
        <v>0.15789473684210525</v>
      </c>
      <c r="M45" s="3">
        <v>15</v>
      </c>
      <c r="N45" s="30">
        <f t="shared" si="5"/>
        <v>0.7142857142857143</v>
      </c>
      <c r="O45" s="11"/>
      <c r="P45" s="11"/>
      <c r="Q45" s="30">
        <f t="shared" si="6"/>
        <v>0.60325064798749006</v>
      </c>
    </row>
  </sheetData>
  <mergeCells count="8">
    <mergeCell ref="M2:N2"/>
    <mergeCell ref="A1:P1"/>
    <mergeCell ref="O2:P2"/>
    <mergeCell ref="C2:D2"/>
    <mergeCell ref="E2:F2"/>
    <mergeCell ref="G2:H2"/>
    <mergeCell ref="I2:J2"/>
    <mergeCell ref="K2:L2"/>
  </mergeCells>
  <pageMargins left="0.7" right="0.45" top="0.25" bottom="0.25" header="0.3" footer="0.3"/>
  <pageSetup paperSize="9" scale="6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5"/>
  <sheetViews>
    <sheetView workbookViewId="0">
      <selection activeCell="S10" sqref="S10"/>
    </sheetView>
  </sheetViews>
  <sheetFormatPr defaultColWidth="9.140625" defaultRowHeight="24.95" customHeight="1"/>
  <cols>
    <col min="1" max="1" width="9.140625" style="19" bestFit="1" customWidth="1"/>
    <col min="2" max="2" width="22.5703125" style="146" bestFit="1" customWidth="1"/>
    <col min="3" max="3" width="7.85546875" style="20" customWidth="1"/>
    <col min="4" max="4" width="8" style="8" customWidth="1"/>
    <col min="5" max="5" width="7.7109375" style="20" customWidth="1"/>
    <col min="6" max="6" width="7.85546875" style="8" customWidth="1"/>
    <col min="7" max="7" width="8" style="6" customWidth="1"/>
    <col min="8" max="8" width="8.28515625" style="8" customWidth="1"/>
    <col min="9" max="9" width="8" style="6" customWidth="1"/>
    <col min="10" max="10" width="8.140625" style="8" customWidth="1"/>
    <col min="11" max="11" width="9.140625" style="20"/>
    <col min="12" max="12" width="9.140625" style="8"/>
    <col min="13" max="13" width="7.85546875" style="6" customWidth="1"/>
    <col min="14" max="14" width="7.42578125" style="8" customWidth="1"/>
    <col min="15" max="15" width="3.7109375" style="6" customWidth="1"/>
    <col min="16" max="16" width="4" style="6" customWidth="1"/>
    <col min="17" max="17" width="9.140625" style="8"/>
    <col min="18" max="16384" width="9.140625" style="6"/>
  </cols>
  <sheetData>
    <row r="1" spans="1:17" s="47" customFormat="1" ht="24.95" customHeight="1">
      <c r="A1" s="156" t="s">
        <v>217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46"/>
    </row>
    <row r="2" spans="1:17" s="45" customFormat="1" ht="21">
      <c r="A2" s="36"/>
      <c r="B2" s="142" t="s">
        <v>202</v>
      </c>
      <c r="C2" s="159" t="s">
        <v>206</v>
      </c>
      <c r="D2" s="159"/>
      <c r="E2" s="159" t="s">
        <v>204</v>
      </c>
      <c r="F2" s="159"/>
      <c r="G2" s="164" t="s">
        <v>218</v>
      </c>
      <c r="H2" s="164"/>
      <c r="I2" s="159" t="s">
        <v>216</v>
      </c>
      <c r="J2" s="159"/>
      <c r="K2" s="159" t="s">
        <v>219</v>
      </c>
      <c r="L2" s="159"/>
      <c r="M2" s="164" t="s">
        <v>220</v>
      </c>
      <c r="N2" s="164"/>
      <c r="O2" s="161" t="s">
        <v>212</v>
      </c>
      <c r="P2" s="162"/>
      <c r="Q2" s="44"/>
    </row>
    <row r="3" spans="1:17" s="45" customFormat="1" ht="24.95" customHeight="1">
      <c r="A3" s="36"/>
      <c r="B3" s="142" t="s">
        <v>211</v>
      </c>
      <c r="C3" s="153" t="s">
        <v>224</v>
      </c>
      <c r="D3" s="42" t="s">
        <v>208</v>
      </c>
      <c r="E3" s="153" t="s">
        <v>224</v>
      </c>
      <c r="F3" s="42" t="s">
        <v>208</v>
      </c>
      <c r="G3" s="153" t="s">
        <v>224</v>
      </c>
      <c r="H3" s="42" t="s">
        <v>208</v>
      </c>
      <c r="I3" s="153" t="s">
        <v>224</v>
      </c>
      <c r="J3" s="42" t="s">
        <v>208</v>
      </c>
      <c r="K3" s="153" t="s">
        <v>224</v>
      </c>
      <c r="L3" s="43" t="s">
        <v>208</v>
      </c>
      <c r="M3" s="153" t="s">
        <v>224</v>
      </c>
      <c r="N3" s="43" t="s">
        <v>208</v>
      </c>
      <c r="O3" s="153" t="s">
        <v>224</v>
      </c>
      <c r="P3" s="4" t="s">
        <v>208</v>
      </c>
      <c r="Q3" s="44"/>
    </row>
    <row r="4" spans="1:17" s="45" customFormat="1" ht="24.95" customHeight="1">
      <c r="A4" s="53"/>
      <c r="B4" s="142" t="s">
        <v>209</v>
      </c>
      <c r="C4" s="114">
        <v>18</v>
      </c>
      <c r="D4" s="42"/>
      <c r="E4" s="111">
        <v>20</v>
      </c>
      <c r="F4" s="42"/>
      <c r="G4" s="103">
        <v>20</v>
      </c>
      <c r="H4" s="42"/>
      <c r="I4" s="103">
        <v>17</v>
      </c>
      <c r="J4" s="43"/>
      <c r="K4" s="103">
        <v>17</v>
      </c>
      <c r="L4" s="43"/>
      <c r="M4" s="120">
        <v>19</v>
      </c>
      <c r="N4" s="43"/>
      <c r="O4" s="54"/>
      <c r="P4" s="54"/>
      <c r="Q4" s="43" t="s">
        <v>210</v>
      </c>
    </row>
    <row r="5" spans="1:17" s="26" customFormat="1" ht="21.75" customHeight="1">
      <c r="A5" s="51" t="s">
        <v>187</v>
      </c>
      <c r="B5" s="143" t="s">
        <v>188</v>
      </c>
      <c r="C5" s="115"/>
      <c r="D5" s="34"/>
      <c r="E5" s="110"/>
      <c r="F5" s="34"/>
      <c r="G5" s="5"/>
      <c r="H5" s="34"/>
      <c r="I5" s="5"/>
      <c r="J5" s="34"/>
      <c r="K5" s="5"/>
      <c r="L5" s="34"/>
      <c r="M5" s="121"/>
      <c r="N5" s="34"/>
      <c r="O5" s="35"/>
      <c r="P5" s="35"/>
      <c r="Q5" s="34"/>
    </row>
    <row r="6" spans="1:17" s="13" customFormat="1" ht="35.1" customHeight="1">
      <c r="A6" s="3">
        <v>1</v>
      </c>
      <c r="B6" s="144" t="s">
        <v>53</v>
      </c>
      <c r="C6" s="40">
        <v>17</v>
      </c>
      <c r="D6" s="30">
        <f>C6/18</f>
        <v>0.94444444444444442</v>
      </c>
      <c r="E6" s="74">
        <v>17</v>
      </c>
      <c r="F6" s="30">
        <f>E6/20</f>
        <v>0.85</v>
      </c>
      <c r="G6" s="2">
        <v>17</v>
      </c>
      <c r="H6" s="30">
        <f>G6/20</f>
        <v>0.85</v>
      </c>
      <c r="I6" s="2">
        <v>17</v>
      </c>
      <c r="J6" s="30">
        <f>I6/17</f>
        <v>1</v>
      </c>
      <c r="K6" s="2">
        <v>17</v>
      </c>
      <c r="L6" s="30">
        <f>K6/17</f>
        <v>1</v>
      </c>
      <c r="M6" s="122">
        <v>17</v>
      </c>
      <c r="N6" s="30">
        <f>M6/19</f>
        <v>0.89473684210526316</v>
      </c>
      <c r="O6" s="1"/>
      <c r="P6" s="1"/>
      <c r="Q6" s="30">
        <f>SUM(D6+F6+H6+J6+L6+N6)/6</f>
        <v>0.92319688109161779</v>
      </c>
    </row>
    <row r="7" spans="1:17" s="13" customFormat="1" ht="35.1" customHeight="1">
      <c r="A7" s="3">
        <v>2</v>
      </c>
      <c r="B7" s="144" t="s">
        <v>54</v>
      </c>
      <c r="C7" s="40">
        <v>16</v>
      </c>
      <c r="D7" s="30">
        <f t="shared" ref="D7:D65" si="0">C7/18</f>
        <v>0.88888888888888884</v>
      </c>
      <c r="E7" s="74">
        <v>16</v>
      </c>
      <c r="F7" s="30">
        <f t="shared" ref="F7:F65" si="1">E7/20</f>
        <v>0.8</v>
      </c>
      <c r="G7" s="2">
        <v>16</v>
      </c>
      <c r="H7" s="30">
        <f t="shared" ref="H7:H65" si="2">G7/20</f>
        <v>0.8</v>
      </c>
      <c r="I7" s="2">
        <v>11</v>
      </c>
      <c r="J7" s="30">
        <f t="shared" ref="J7:L65" si="3">I7/17</f>
        <v>0.6470588235294118</v>
      </c>
      <c r="K7" s="2">
        <v>11</v>
      </c>
      <c r="L7" s="30">
        <f t="shared" si="3"/>
        <v>0.6470588235294118</v>
      </c>
      <c r="M7" s="122">
        <v>13</v>
      </c>
      <c r="N7" s="30">
        <f t="shared" ref="N7:N65" si="4">M7/19</f>
        <v>0.68421052631578949</v>
      </c>
      <c r="O7" s="1"/>
      <c r="P7" s="1"/>
      <c r="Q7" s="30">
        <f t="shared" ref="Q7:Q65" si="5">SUM(D7+F7+H7+J7+L7+N7)/6</f>
        <v>0.74453617704391695</v>
      </c>
    </row>
    <row r="8" spans="1:17" s="13" customFormat="1" ht="35.1" customHeight="1">
      <c r="A8" s="3">
        <v>3</v>
      </c>
      <c r="B8" s="144" t="s">
        <v>55</v>
      </c>
      <c r="C8" s="40">
        <v>12</v>
      </c>
      <c r="D8" s="30">
        <f t="shared" si="0"/>
        <v>0.66666666666666663</v>
      </c>
      <c r="E8" s="74">
        <v>11</v>
      </c>
      <c r="F8" s="30">
        <f t="shared" si="1"/>
        <v>0.55000000000000004</v>
      </c>
      <c r="G8" s="2">
        <v>10</v>
      </c>
      <c r="H8" s="30">
        <f t="shared" si="2"/>
        <v>0.5</v>
      </c>
      <c r="I8" s="2">
        <v>11</v>
      </c>
      <c r="J8" s="30">
        <f t="shared" si="3"/>
        <v>0.6470588235294118</v>
      </c>
      <c r="K8" s="2">
        <v>11</v>
      </c>
      <c r="L8" s="30">
        <f t="shared" si="3"/>
        <v>0.6470588235294118</v>
      </c>
      <c r="M8" s="122">
        <v>8</v>
      </c>
      <c r="N8" s="30">
        <f t="shared" si="4"/>
        <v>0.42105263157894735</v>
      </c>
      <c r="O8" s="1"/>
      <c r="P8" s="1"/>
      <c r="Q8" s="30">
        <f t="shared" si="5"/>
        <v>0.57197282421740625</v>
      </c>
    </row>
    <row r="9" spans="1:17" s="13" customFormat="1" ht="35.1" customHeight="1">
      <c r="A9" s="3">
        <v>4</v>
      </c>
      <c r="B9" s="144" t="s">
        <v>56</v>
      </c>
      <c r="C9" s="40">
        <v>9</v>
      </c>
      <c r="D9" s="30">
        <f t="shared" si="0"/>
        <v>0.5</v>
      </c>
      <c r="E9" s="74">
        <v>9</v>
      </c>
      <c r="F9" s="30">
        <f t="shared" si="1"/>
        <v>0.45</v>
      </c>
      <c r="G9" s="2">
        <v>9</v>
      </c>
      <c r="H9" s="30">
        <f t="shared" si="2"/>
        <v>0.45</v>
      </c>
      <c r="I9" s="2">
        <v>9</v>
      </c>
      <c r="J9" s="30">
        <f t="shared" si="3"/>
        <v>0.52941176470588236</v>
      </c>
      <c r="K9" s="2">
        <v>9</v>
      </c>
      <c r="L9" s="30">
        <f t="shared" si="3"/>
        <v>0.52941176470588236</v>
      </c>
      <c r="M9" s="122">
        <v>8</v>
      </c>
      <c r="N9" s="30">
        <f t="shared" si="4"/>
        <v>0.42105263157894735</v>
      </c>
      <c r="O9" s="1"/>
      <c r="P9" s="1"/>
      <c r="Q9" s="30">
        <f t="shared" si="5"/>
        <v>0.47997936016511861</v>
      </c>
    </row>
    <row r="10" spans="1:17" s="13" customFormat="1" ht="35.1" customHeight="1">
      <c r="A10" s="3">
        <v>5</v>
      </c>
      <c r="B10" s="144" t="s">
        <v>57</v>
      </c>
      <c r="C10" s="40">
        <v>16</v>
      </c>
      <c r="D10" s="30">
        <f t="shared" si="0"/>
        <v>0.88888888888888884</v>
      </c>
      <c r="E10" s="74">
        <v>17</v>
      </c>
      <c r="F10" s="30">
        <f t="shared" si="1"/>
        <v>0.85</v>
      </c>
      <c r="G10" s="2">
        <v>16</v>
      </c>
      <c r="H10" s="30">
        <f t="shared" si="2"/>
        <v>0.8</v>
      </c>
      <c r="I10" s="2">
        <v>12</v>
      </c>
      <c r="J10" s="30">
        <f t="shared" si="3"/>
        <v>0.70588235294117652</v>
      </c>
      <c r="K10" s="2">
        <v>12</v>
      </c>
      <c r="L10" s="30">
        <f t="shared" si="3"/>
        <v>0.70588235294117652</v>
      </c>
      <c r="M10" s="122">
        <v>13</v>
      </c>
      <c r="N10" s="30">
        <f t="shared" si="4"/>
        <v>0.68421052631578949</v>
      </c>
      <c r="O10" s="1"/>
      <c r="P10" s="1"/>
      <c r="Q10" s="30">
        <f t="shared" si="5"/>
        <v>0.77247735351450519</v>
      </c>
    </row>
    <row r="11" spans="1:17" s="13" customFormat="1" ht="35.1" customHeight="1">
      <c r="A11" s="3">
        <v>6</v>
      </c>
      <c r="B11" s="144" t="s">
        <v>58</v>
      </c>
      <c r="C11" s="40">
        <v>10</v>
      </c>
      <c r="D11" s="30">
        <f t="shared" si="0"/>
        <v>0.55555555555555558</v>
      </c>
      <c r="E11" s="74">
        <v>9</v>
      </c>
      <c r="F11" s="30">
        <f t="shared" si="1"/>
        <v>0.45</v>
      </c>
      <c r="G11" s="2">
        <v>10</v>
      </c>
      <c r="H11" s="30">
        <f t="shared" si="2"/>
        <v>0.5</v>
      </c>
      <c r="I11" s="2">
        <v>6</v>
      </c>
      <c r="J11" s="30">
        <f t="shared" si="3"/>
        <v>0.35294117647058826</v>
      </c>
      <c r="K11" s="2">
        <v>6</v>
      </c>
      <c r="L11" s="30">
        <f t="shared" si="3"/>
        <v>0.35294117647058826</v>
      </c>
      <c r="M11" s="122">
        <v>12</v>
      </c>
      <c r="N11" s="30">
        <f t="shared" si="4"/>
        <v>0.63157894736842102</v>
      </c>
      <c r="O11" s="1"/>
      <c r="P11" s="1"/>
      <c r="Q11" s="30">
        <f t="shared" si="5"/>
        <v>0.47383614264419222</v>
      </c>
    </row>
    <row r="12" spans="1:17" s="13" customFormat="1" ht="35.1" customHeight="1">
      <c r="A12" s="3">
        <v>7</v>
      </c>
      <c r="B12" s="144" t="s">
        <v>59</v>
      </c>
      <c r="C12" s="40">
        <v>15</v>
      </c>
      <c r="D12" s="30">
        <f t="shared" si="0"/>
        <v>0.83333333333333337</v>
      </c>
      <c r="E12" s="74">
        <v>17</v>
      </c>
      <c r="F12" s="30">
        <f t="shared" si="1"/>
        <v>0.85</v>
      </c>
      <c r="G12" s="2">
        <v>15</v>
      </c>
      <c r="H12" s="30">
        <f t="shared" si="2"/>
        <v>0.75</v>
      </c>
      <c r="I12" s="2">
        <v>10</v>
      </c>
      <c r="J12" s="30">
        <f t="shared" si="3"/>
        <v>0.58823529411764708</v>
      </c>
      <c r="K12" s="2">
        <v>10</v>
      </c>
      <c r="L12" s="30">
        <f t="shared" si="3"/>
        <v>0.58823529411764708</v>
      </c>
      <c r="M12" s="122">
        <v>9</v>
      </c>
      <c r="N12" s="30">
        <f t="shared" si="4"/>
        <v>0.47368421052631576</v>
      </c>
      <c r="O12" s="1"/>
      <c r="P12" s="1"/>
      <c r="Q12" s="30">
        <f t="shared" si="5"/>
        <v>0.68058135534915731</v>
      </c>
    </row>
    <row r="13" spans="1:17" s="13" customFormat="1" ht="35.1" customHeight="1">
      <c r="A13" s="3">
        <v>8</v>
      </c>
      <c r="B13" s="144" t="s">
        <v>60</v>
      </c>
      <c r="C13" s="40">
        <v>15</v>
      </c>
      <c r="D13" s="30">
        <f t="shared" si="0"/>
        <v>0.83333333333333337</v>
      </c>
      <c r="E13" s="74">
        <v>17</v>
      </c>
      <c r="F13" s="30">
        <f t="shared" si="1"/>
        <v>0.85</v>
      </c>
      <c r="G13" s="2">
        <v>17</v>
      </c>
      <c r="H13" s="30">
        <f t="shared" si="2"/>
        <v>0.85</v>
      </c>
      <c r="I13" s="2">
        <v>12</v>
      </c>
      <c r="J13" s="30">
        <f t="shared" si="3"/>
        <v>0.70588235294117652</v>
      </c>
      <c r="K13" s="2">
        <v>12</v>
      </c>
      <c r="L13" s="30">
        <f t="shared" si="3"/>
        <v>0.70588235294117652</v>
      </c>
      <c r="M13" s="122">
        <v>13</v>
      </c>
      <c r="N13" s="30">
        <f t="shared" si="4"/>
        <v>0.68421052631578949</v>
      </c>
      <c r="O13" s="1"/>
      <c r="P13" s="1"/>
      <c r="Q13" s="30">
        <f t="shared" si="5"/>
        <v>0.77155142758857931</v>
      </c>
    </row>
    <row r="14" spans="1:17" s="13" customFormat="1" ht="35.1" customHeight="1">
      <c r="A14" s="3">
        <v>9</v>
      </c>
      <c r="B14" s="139" t="s">
        <v>61</v>
      </c>
      <c r="C14" s="40">
        <v>15</v>
      </c>
      <c r="D14" s="30">
        <f t="shared" si="0"/>
        <v>0.83333333333333337</v>
      </c>
      <c r="E14" s="74">
        <v>14</v>
      </c>
      <c r="F14" s="30">
        <f t="shared" si="1"/>
        <v>0.7</v>
      </c>
      <c r="G14" s="2">
        <v>16</v>
      </c>
      <c r="H14" s="30">
        <f t="shared" si="2"/>
        <v>0.8</v>
      </c>
      <c r="I14" s="2">
        <v>13</v>
      </c>
      <c r="J14" s="30">
        <f t="shared" si="3"/>
        <v>0.76470588235294112</v>
      </c>
      <c r="K14" s="2">
        <v>13</v>
      </c>
      <c r="L14" s="30">
        <f t="shared" si="3"/>
        <v>0.76470588235294112</v>
      </c>
      <c r="M14" s="122">
        <v>12</v>
      </c>
      <c r="N14" s="30">
        <f t="shared" si="4"/>
        <v>0.63157894736842102</v>
      </c>
      <c r="O14" s="1"/>
      <c r="P14" s="1"/>
      <c r="Q14" s="30">
        <f t="shared" si="5"/>
        <v>0.74905400756793938</v>
      </c>
    </row>
    <row r="15" spans="1:17" s="13" customFormat="1" ht="35.1" customHeight="1">
      <c r="A15" s="3">
        <v>10</v>
      </c>
      <c r="B15" s="144" t="s">
        <v>62</v>
      </c>
      <c r="C15" s="40">
        <v>16</v>
      </c>
      <c r="D15" s="30">
        <f t="shared" si="0"/>
        <v>0.88888888888888884</v>
      </c>
      <c r="E15" s="74">
        <v>16</v>
      </c>
      <c r="F15" s="30">
        <f t="shared" si="1"/>
        <v>0.8</v>
      </c>
      <c r="G15" s="2">
        <v>15</v>
      </c>
      <c r="H15" s="30">
        <f t="shared" si="2"/>
        <v>0.75</v>
      </c>
      <c r="I15" s="2">
        <v>13</v>
      </c>
      <c r="J15" s="30">
        <f t="shared" si="3"/>
        <v>0.76470588235294112</v>
      </c>
      <c r="K15" s="2">
        <v>13</v>
      </c>
      <c r="L15" s="30">
        <f t="shared" si="3"/>
        <v>0.76470588235294112</v>
      </c>
      <c r="M15" s="122">
        <v>11</v>
      </c>
      <c r="N15" s="30">
        <f t="shared" si="4"/>
        <v>0.57894736842105265</v>
      </c>
      <c r="O15" s="1"/>
      <c r="P15" s="1"/>
      <c r="Q15" s="30">
        <f t="shared" si="5"/>
        <v>0.75787467033597056</v>
      </c>
    </row>
    <row r="16" spans="1:17" s="13" customFormat="1" ht="35.1" customHeight="1">
      <c r="A16" s="3">
        <v>11</v>
      </c>
      <c r="B16" s="144" t="s">
        <v>63</v>
      </c>
      <c r="C16" s="40">
        <v>17</v>
      </c>
      <c r="D16" s="30">
        <f t="shared" si="0"/>
        <v>0.94444444444444442</v>
      </c>
      <c r="E16" s="74">
        <v>18</v>
      </c>
      <c r="F16" s="30">
        <f t="shared" si="1"/>
        <v>0.9</v>
      </c>
      <c r="G16" s="2">
        <v>17</v>
      </c>
      <c r="H16" s="30">
        <f t="shared" si="2"/>
        <v>0.85</v>
      </c>
      <c r="I16" s="2">
        <v>15</v>
      </c>
      <c r="J16" s="30">
        <f t="shared" si="3"/>
        <v>0.88235294117647056</v>
      </c>
      <c r="K16" s="2">
        <v>15</v>
      </c>
      <c r="L16" s="30">
        <f t="shared" si="3"/>
        <v>0.88235294117647056</v>
      </c>
      <c r="M16" s="122">
        <v>12</v>
      </c>
      <c r="N16" s="30">
        <f t="shared" si="4"/>
        <v>0.63157894736842102</v>
      </c>
      <c r="O16" s="1"/>
      <c r="P16" s="1"/>
      <c r="Q16" s="30">
        <f t="shared" si="5"/>
        <v>0.8484548790276345</v>
      </c>
    </row>
    <row r="17" spans="1:17" s="13" customFormat="1" ht="35.1" customHeight="1">
      <c r="A17" s="3">
        <v>12</v>
      </c>
      <c r="B17" s="144" t="s">
        <v>101</v>
      </c>
      <c r="C17" s="40">
        <v>10</v>
      </c>
      <c r="D17" s="30">
        <f t="shared" si="0"/>
        <v>0.55555555555555558</v>
      </c>
      <c r="E17" s="74">
        <v>11</v>
      </c>
      <c r="F17" s="30">
        <f t="shared" si="1"/>
        <v>0.55000000000000004</v>
      </c>
      <c r="G17" s="2">
        <v>10</v>
      </c>
      <c r="H17" s="30">
        <f t="shared" si="2"/>
        <v>0.5</v>
      </c>
      <c r="I17" s="2">
        <v>8</v>
      </c>
      <c r="J17" s="30">
        <f t="shared" si="3"/>
        <v>0.47058823529411764</v>
      </c>
      <c r="K17" s="2">
        <v>8</v>
      </c>
      <c r="L17" s="30">
        <f t="shared" si="3"/>
        <v>0.47058823529411764</v>
      </c>
      <c r="M17" s="122">
        <v>9</v>
      </c>
      <c r="N17" s="30">
        <f t="shared" si="4"/>
        <v>0.47368421052631576</v>
      </c>
      <c r="O17" s="1"/>
      <c r="P17" s="1"/>
      <c r="Q17" s="30">
        <f t="shared" si="5"/>
        <v>0.50340270611168447</v>
      </c>
    </row>
    <row r="18" spans="1:17" s="13" customFormat="1" ht="35.1" customHeight="1">
      <c r="A18" s="3">
        <v>13</v>
      </c>
      <c r="B18" s="144" t="s">
        <v>64</v>
      </c>
      <c r="C18" s="40">
        <v>17</v>
      </c>
      <c r="D18" s="30">
        <f t="shared" si="0"/>
        <v>0.94444444444444442</v>
      </c>
      <c r="E18" s="74">
        <v>8</v>
      </c>
      <c r="F18" s="30">
        <f t="shared" si="1"/>
        <v>0.4</v>
      </c>
      <c r="G18" s="2">
        <v>18</v>
      </c>
      <c r="H18" s="30">
        <f t="shared" si="2"/>
        <v>0.9</v>
      </c>
      <c r="I18" s="2">
        <v>11</v>
      </c>
      <c r="J18" s="30">
        <f t="shared" si="3"/>
        <v>0.6470588235294118</v>
      </c>
      <c r="K18" s="2">
        <v>11</v>
      </c>
      <c r="L18" s="30">
        <f t="shared" si="3"/>
        <v>0.6470588235294118</v>
      </c>
      <c r="M18" s="122">
        <v>14</v>
      </c>
      <c r="N18" s="30">
        <f t="shared" si="4"/>
        <v>0.73684210526315785</v>
      </c>
      <c r="O18" s="1"/>
      <c r="P18" s="1"/>
      <c r="Q18" s="30">
        <f t="shared" si="5"/>
        <v>0.71256736612773752</v>
      </c>
    </row>
    <row r="19" spans="1:17" s="13" customFormat="1" ht="35.1" customHeight="1">
      <c r="A19" s="3">
        <v>14</v>
      </c>
      <c r="B19" s="144" t="s">
        <v>65</v>
      </c>
      <c r="C19" s="40">
        <v>15</v>
      </c>
      <c r="D19" s="30">
        <f t="shared" si="0"/>
        <v>0.83333333333333337</v>
      </c>
      <c r="E19" s="74">
        <v>16</v>
      </c>
      <c r="F19" s="30">
        <f t="shared" si="1"/>
        <v>0.8</v>
      </c>
      <c r="G19" s="2">
        <v>16</v>
      </c>
      <c r="H19" s="30">
        <f t="shared" si="2"/>
        <v>0.8</v>
      </c>
      <c r="I19" s="2">
        <v>14</v>
      </c>
      <c r="J19" s="30">
        <f t="shared" si="3"/>
        <v>0.82352941176470584</v>
      </c>
      <c r="K19" s="2">
        <v>14</v>
      </c>
      <c r="L19" s="30">
        <f t="shared" si="3"/>
        <v>0.82352941176470584</v>
      </c>
      <c r="M19" s="122">
        <v>14</v>
      </c>
      <c r="N19" s="30">
        <f t="shared" si="4"/>
        <v>0.73684210526315785</v>
      </c>
      <c r="O19" s="1"/>
      <c r="P19" s="1"/>
      <c r="Q19" s="30">
        <f t="shared" si="5"/>
        <v>0.80287237702098369</v>
      </c>
    </row>
    <row r="20" spans="1:17" s="13" customFormat="1" ht="35.1" customHeight="1">
      <c r="A20" s="3">
        <v>15</v>
      </c>
      <c r="B20" s="144" t="s">
        <v>66</v>
      </c>
      <c r="C20" s="40">
        <v>11</v>
      </c>
      <c r="D20" s="30">
        <f t="shared" si="0"/>
        <v>0.61111111111111116</v>
      </c>
      <c r="E20" s="74">
        <v>13</v>
      </c>
      <c r="F20" s="30">
        <f t="shared" si="1"/>
        <v>0.65</v>
      </c>
      <c r="G20" s="2">
        <v>10</v>
      </c>
      <c r="H20" s="30">
        <f t="shared" si="2"/>
        <v>0.5</v>
      </c>
      <c r="I20" s="2">
        <v>7</v>
      </c>
      <c r="J20" s="30">
        <f t="shared" si="3"/>
        <v>0.41176470588235292</v>
      </c>
      <c r="K20" s="2">
        <v>7</v>
      </c>
      <c r="L20" s="30">
        <f t="shared" si="3"/>
        <v>0.41176470588235292</v>
      </c>
      <c r="M20" s="122">
        <v>9</v>
      </c>
      <c r="N20" s="30">
        <f t="shared" si="4"/>
        <v>0.47368421052631576</v>
      </c>
      <c r="O20" s="1"/>
      <c r="P20" s="1"/>
      <c r="Q20" s="30">
        <f t="shared" si="5"/>
        <v>0.50972078890035544</v>
      </c>
    </row>
    <row r="21" spans="1:17" s="13" customFormat="1" ht="35.1" customHeight="1">
      <c r="A21" s="3">
        <v>16</v>
      </c>
      <c r="B21" s="144" t="s">
        <v>41</v>
      </c>
      <c r="C21" s="40">
        <v>15</v>
      </c>
      <c r="D21" s="30">
        <f t="shared" si="0"/>
        <v>0.83333333333333337</v>
      </c>
      <c r="E21" s="74">
        <v>14</v>
      </c>
      <c r="F21" s="30">
        <f t="shared" si="1"/>
        <v>0.7</v>
      </c>
      <c r="G21" s="2">
        <v>14</v>
      </c>
      <c r="H21" s="30">
        <f t="shared" si="2"/>
        <v>0.7</v>
      </c>
      <c r="I21" s="2">
        <v>11</v>
      </c>
      <c r="J21" s="30">
        <f t="shared" si="3"/>
        <v>0.6470588235294118</v>
      </c>
      <c r="K21" s="2">
        <v>11</v>
      </c>
      <c r="L21" s="30">
        <f t="shared" si="3"/>
        <v>0.6470588235294118</v>
      </c>
      <c r="M21" s="122">
        <v>11</v>
      </c>
      <c r="N21" s="30">
        <f t="shared" si="4"/>
        <v>0.57894736842105265</v>
      </c>
      <c r="O21" s="1"/>
      <c r="P21" s="1"/>
      <c r="Q21" s="30">
        <f t="shared" si="5"/>
        <v>0.68439972480220168</v>
      </c>
    </row>
    <row r="22" spans="1:17" s="13" customFormat="1" ht="35.1" customHeight="1">
      <c r="A22" s="3">
        <v>17</v>
      </c>
      <c r="B22" s="144" t="s">
        <v>67</v>
      </c>
      <c r="C22" s="40">
        <v>18</v>
      </c>
      <c r="D22" s="30">
        <f t="shared" si="0"/>
        <v>1</v>
      </c>
      <c r="E22" s="74">
        <v>20</v>
      </c>
      <c r="F22" s="30">
        <f t="shared" si="1"/>
        <v>1</v>
      </c>
      <c r="G22" s="2">
        <v>20</v>
      </c>
      <c r="H22" s="30">
        <f t="shared" si="2"/>
        <v>1</v>
      </c>
      <c r="I22" s="2">
        <v>17</v>
      </c>
      <c r="J22" s="30">
        <f t="shared" si="3"/>
        <v>1</v>
      </c>
      <c r="K22" s="2">
        <v>17</v>
      </c>
      <c r="L22" s="30">
        <f t="shared" si="3"/>
        <v>1</v>
      </c>
      <c r="M22" s="122">
        <v>19</v>
      </c>
      <c r="N22" s="30">
        <f t="shared" si="4"/>
        <v>1</v>
      </c>
      <c r="O22" s="1"/>
      <c r="P22" s="1"/>
      <c r="Q22" s="30">
        <f t="shared" si="5"/>
        <v>1</v>
      </c>
    </row>
    <row r="23" spans="1:17" s="13" customFormat="1" ht="35.1" customHeight="1">
      <c r="A23" s="3">
        <v>18</v>
      </c>
      <c r="B23" s="144" t="s">
        <v>68</v>
      </c>
      <c r="C23" s="40">
        <v>18</v>
      </c>
      <c r="D23" s="30">
        <f t="shared" si="0"/>
        <v>1</v>
      </c>
      <c r="E23" s="74">
        <v>20</v>
      </c>
      <c r="F23" s="30">
        <f t="shared" si="1"/>
        <v>1</v>
      </c>
      <c r="G23" s="2">
        <v>20</v>
      </c>
      <c r="H23" s="30">
        <f t="shared" si="2"/>
        <v>1</v>
      </c>
      <c r="I23" s="2">
        <v>17</v>
      </c>
      <c r="J23" s="30">
        <f t="shared" si="3"/>
        <v>1</v>
      </c>
      <c r="K23" s="2">
        <v>17</v>
      </c>
      <c r="L23" s="30">
        <f t="shared" si="3"/>
        <v>1</v>
      </c>
      <c r="M23" s="122">
        <v>19</v>
      </c>
      <c r="N23" s="30">
        <f t="shared" si="4"/>
        <v>1</v>
      </c>
      <c r="O23" s="1"/>
      <c r="P23" s="1"/>
      <c r="Q23" s="30">
        <f t="shared" si="5"/>
        <v>1</v>
      </c>
    </row>
    <row r="24" spans="1:17" s="13" customFormat="1" ht="35.1" customHeight="1">
      <c r="A24" s="3">
        <v>19</v>
      </c>
      <c r="B24" s="144" t="s">
        <v>69</v>
      </c>
      <c r="C24" s="40">
        <v>13</v>
      </c>
      <c r="D24" s="30">
        <f t="shared" si="0"/>
        <v>0.72222222222222221</v>
      </c>
      <c r="E24" s="74">
        <v>15</v>
      </c>
      <c r="F24" s="30">
        <f t="shared" si="1"/>
        <v>0.75</v>
      </c>
      <c r="G24" s="2">
        <v>15</v>
      </c>
      <c r="H24" s="30">
        <f t="shared" si="2"/>
        <v>0.75</v>
      </c>
      <c r="I24" s="2">
        <v>13</v>
      </c>
      <c r="J24" s="30">
        <f t="shared" si="3"/>
        <v>0.76470588235294112</v>
      </c>
      <c r="K24" s="2">
        <v>13</v>
      </c>
      <c r="L24" s="30">
        <f t="shared" si="3"/>
        <v>0.76470588235294112</v>
      </c>
      <c r="M24" s="122">
        <v>16</v>
      </c>
      <c r="N24" s="30">
        <f t="shared" si="4"/>
        <v>0.84210526315789469</v>
      </c>
      <c r="O24" s="1"/>
      <c r="P24" s="1"/>
      <c r="Q24" s="30">
        <f t="shared" si="5"/>
        <v>0.76562320834766651</v>
      </c>
    </row>
    <row r="25" spans="1:17" ht="35.1" customHeight="1">
      <c r="A25" s="3">
        <v>20</v>
      </c>
      <c r="B25" s="144" t="s">
        <v>70</v>
      </c>
      <c r="C25" s="41">
        <v>8</v>
      </c>
      <c r="D25" s="30">
        <f t="shared" si="0"/>
        <v>0.44444444444444442</v>
      </c>
      <c r="E25" s="17">
        <v>7</v>
      </c>
      <c r="F25" s="30">
        <f t="shared" si="1"/>
        <v>0.35</v>
      </c>
      <c r="G25" s="3">
        <v>9</v>
      </c>
      <c r="H25" s="30">
        <f t="shared" si="2"/>
        <v>0.45</v>
      </c>
      <c r="I25" s="3">
        <v>7</v>
      </c>
      <c r="J25" s="30">
        <f t="shared" si="3"/>
        <v>0.41176470588235292</v>
      </c>
      <c r="K25" s="3">
        <v>7</v>
      </c>
      <c r="L25" s="30">
        <f t="shared" si="3"/>
        <v>0.41176470588235292</v>
      </c>
      <c r="M25" s="123">
        <v>8</v>
      </c>
      <c r="N25" s="30">
        <f t="shared" si="4"/>
        <v>0.42105263157894735</v>
      </c>
      <c r="O25" s="11"/>
      <c r="P25" s="11"/>
      <c r="Q25" s="30">
        <f t="shared" si="5"/>
        <v>0.41483774796468292</v>
      </c>
    </row>
    <row r="26" spans="1:17" ht="35.1" customHeight="1">
      <c r="A26" s="3">
        <v>21</v>
      </c>
      <c r="B26" s="144" t="s">
        <v>71</v>
      </c>
      <c r="C26" s="41">
        <v>15</v>
      </c>
      <c r="D26" s="30">
        <f t="shared" si="0"/>
        <v>0.83333333333333337</v>
      </c>
      <c r="E26" s="17">
        <v>16</v>
      </c>
      <c r="F26" s="30">
        <f t="shared" si="1"/>
        <v>0.8</v>
      </c>
      <c r="G26" s="3">
        <v>17</v>
      </c>
      <c r="H26" s="30">
        <f t="shared" si="2"/>
        <v>0.85</v>
      </c>
      <c r="I26" s="3">
        <v>10</v>
      </c>
      <c r="J26" s="30">
        <f t="shared" si="3"/>
        <v>0.58823529411764708</v>
      </c>
      <c r="K26" s="3">
        <v>10</v>
      </c>
      <c r="L26" s="30">
        <f t="shared" si="3"/>
        <v>0.58823529411764708</v>
      </c>
      <c r="M26" s="123">
        <v>14</v>
      </c>
      <c r="N26" s="30">
        <f t="shared" si="4"/>
        <v>0.73684210526315785</v>
      </c>
      <c r="O26" s="11"/>
      <c r="P26" s="11"/>
      <c r="Q26" s="30">
        <f t="shared" si="5"/>
        <v>0.73277433780529755</v>
      </c>
    </row>
    <row r="27" spans="1:17" ht="35.1" customHeight="1">
      <c r="A27" s="3">
        <v>22</v>
      </c>
      <c r="B27" s="144" t="s">
        <v>72</v>
      </c>
      <c r="C27" s="41">
        <v>17</v>
      </c>
      <c r="D27" s="30">
        <f t="shared" si="0"/>
        <v>0.94444444444444442</v>
      </c>
      <c r="E27" s="17">
        <v>20</v>
      </c>
      <c r="F27" s="30">
        <f t="shared" si="1"/>
        <v>1</v>
      </c>
      <c r="G27" s="3">
        <v>19</v>
      </c>
      <c r="H27" s="30">
        <f t="shared" si="2"/>
        <v>0.95</v>
      </c>
      <c r="I27" s="3">
        <v>11</v>
      </c>
      <c r="J27" s="30">
        <f t="shared" si="3"/>
        <v>0.6470588235294118</v>
      </c>
      <c r="K27" s="3">
        <v>11</v>
      </c>
      <c r="L27" s="30">
        <f t="shared" si="3"/>
        <v>0.6470588235294118</v>
      </c>
      <c r="M27" s="123">
        <v>14</v>
      </c>
      <c r="N27" s="30">
        <f t="shared" si="4"/>
        <v>0.73684210526315785</v>
      </c>
      <c r="O27" s="11"/>
      <c r="P27" s="11"/>
      <c r="Q27" s="30">
        <f t="shared" si="5"/>
        <v>0.82090069946107092</v>
      </c>
    </row>
    <row r="28" spans="1:17" ht="35.1" customHeight="1">
      <c r="A28" s="3">
        <v>23</v>
      </c>
      <c r="B28" s="144" t="s">
        <v>73</v>
      </c>
      <c r="C28" s="41">
        <v>9</v>
      </c>
      <c r="D28" s="30">
        <f t="shared" si="0"/>
        <v>0.5</v>
      </c>
      <c r="E28" s="17">
        <v>9</v>
      </c>
      <c r="F28" s="30">
        <f t="shared" si="1"/>
        <v>0.45</v>
      </c>
      <c r="G28" s="3">
        <v>10</v>
      </c>
      <c r="H28" s="30">
        <f t="shared" si="2"/>
        <v>0.5</v>
      </c>
      <c r="I28" s="3">
        <v>9</v>
      </c>
      <c r="J28" s="30">
        <f t="shared" si="3"/>
        <v>0.52941176470588236</v>
      </c>
      <c r="K28" s="3">
        <v>9</v>
      </c>
      <c r="L28" s="30">
        <f t="shared" si="3"/>
        <v>0.52941176470588236</v>
      </c>
      <c r="M28" s="123">
        <v>9</v>
      </c>
      <c r="N28" s="30">
        <f t="shared" si="4"/>
        <v>0.47368421052631576</v>
      </c>
      <c r="O28" s="11"/>
      <c r="P28" s="11"/>
      <c r="Q28" s="30">
        <f t="shared" si="5"/>
        <v>0.49708462332301345</v>
      </c>
    </row>
    <row r="29" spans="1:17" ht="35.1" customHeight="1">
      <c r="A29" s="3">
        <v>24</v>
      </c>
      <c r="B29" s="144" t="s">
        <v>74</v>
      </c>
      <c r="C29" s="41">
        <v>11</v>
      </c>
      <c r="D29" s="30">
        <f t="shared" si="0"/>
        <v>0.61111111111111116</v>
      </c>
      <c r="E29" s="17">
        <v>9</v>
      </c>
      <c r="F29" s="30">
        <f t="shared" si="1"/>
        <v>0.45</v>
      </c>
      <c r="G29" s="3">
        <v>11</v>
      </c>
      <c r="H29" s="30">
        <f t="shared" si="2"/>
        <v>0.55000000000000004</v>
      </c>
      <c r="I29" s="3">
        <v>6</v>
      </c>
      <c r="J29" s="30">
        <f t="shared" si="3"/>
        <v>0.35294117647058826</v>
      </c>
      <c r="K29" s="3">
        <v>6</v>
      </c>
      <c r="L29" s="30">
        <f t="shared" si="3"/>
        <v>0.35294117647058826</v>
      </c>
      <c r="M29" s="123">
        <v>8</v>
      </c>
      <c r="N29" s="30">
        <f t="shared" si="4"/>
        <v>0.42105263157894735</v>
      </c>
      <c r="O29" s="11"/>
      <c r="P29" s="11"/>
      <c r="Q29" s="30">
        <f t="shared" si="5"/>
        <v>0.45634101593853921</v>
      </c>
    </row>
    <row r="30" spans="1:17" ht="35.1" customHeight="1">
      <c r="A30" s="3">
        <v>25</v>
      </c>
      <c r="B30" s="144" t="s">
        <v>75</v>
      </c>
      <c r="C30" s="41">
        <v>13</v>
      </c>
      <c r="D30" s="30">
        <f t="shared" si="0"/>
        <v>0.72222222222222221</v>
      </c>
      <c r="E30" s="17">
        <v>14</v>
      </c>
      <c r="F30" s="30">
        <f t="shared" si="1"/>
        <v>0.7</v>
      </c>
      <c r="G30" s="3">
        <v>15</v>
      </c>
      <c r="H30" s="30">
        <f t="shared" si="2"/>
        <v>0.75</v>
      </c>
      <c r="I30" s="3">
        <v>13</v>
      </c>
      <c r="J30" s="30">
        <f t="shared" si="3"/>
        <v>0.76470588235294112</v>
      </c>
      <c r="K30" s="3">
        <v>13</v>
      </c>
      <c r="L30" s="30">
        <f t="shared" si="3"/>
        <v>0.76470588235294112</v>
      </c>
      <c r="M30" s="123">
        <v>10</v>
      </c>
      <c r="N30" s="30">
        <f t="shared" si="4"/>
        <v>0.52631578947368418</v>
      </c>
      <c r="O30" s="11"/>
      <c r="P30" s="11"/>
      <c r="Q30" s="30">
        <f t="shared" si="5"/>
        <v>0.70465829606696484</v>
      </c>
    </row>
    <row r="31" spans="1:17" ht="35.1" customHeight="1">
      <c r="A31" s="3">
        <v>26</v>
      </c>
      <c r="B31" s="144" t="s">
        <v>76</v>
      </c>
      <c r="C31" s="41">
        <v>17</v>
      </c>
      <c r="D31" s="30">
        <f t="shared" si="0"/>
        <v>0.94444444444444442</v>
      </c>
      <c r="E31" s="17">
        <v>15</v>
      </c>
      <c r="F31" s="30">
        <f t="shared" si="1"/>
        <v>0.75</v>
      </c>
      <c r="G31" s="3">
        <v>16</v>
      </c>
      <c r="H31" s="30">
        <f t="shared" si="2"/>
        <v>0.8</v>
      </c>
      <c r="I31" s="3">
        <v>13</v>
      </c>
      <c r="J31" s="30">
        <f t="shared" si="3"/>
        <v>0.76470588235294112</v>
      </c>
      <c r="K31" s="3">
        <v>13</v>
      </c>
      <c r="L31" s="30">
        <f t="shared" si="3"/>
        <v>0.76470588235294112</v>
      </c>
      <c r="M31" s="123">
        <v>13</v>
      </c>
      <c r="N31" s="30">
        <f t="shared" si="4"/>
        <v>0.68421052631578949</v>
      </c>
      <c r="O31" s="11"/>
      <c r="P31" s="11"/>
      <c r="Q31" s="30">
        <f t="shared" si="5"/>
        <v>0.78467778924435272</v>
      </c>
    </row>
    <row r="32" spans="1:17" ht="35.1" customHeight="1">
      <c r="A32" s="96">
        <v>27</v>
      </c>
      <c r="B32" s="145" t="s">
        <v>77</v>
      </c>
      <c r="C32" s="41">
        <v>5</v>
      </c>
      <c r="D32" s="30">
        <f t="shared" si="0"/>
        <v>0.27777777777777779</v>
      </c>
      <c r="E32" s="17">
        <v>5</v>
      </c>
      <c r="F32" s="30">
        <f t="shared" si="1"/>
        <v>0.25</v>
      </c>
      <c r="G32" s="3">
        <v>0</v>
      </c>
      <c r="H32" s="30">
        <f t="shared" si="2"/>
        <v>0</v>
      </c>
      <c r="I32" s="3">
        <v>0</v>
      </c>
      <c r="J32" s="30">
        <f t="shared" si="3"/>
        <v>0</v>
      </c>
      <c r="K32" s="3">
        <v>0</v>
      </c>
      <c r="L32" s="30">
        <f t="shared" si="3"/>
        <v>0</v>
      </c>
      <c r="M32" s="123">
        <v>3</v>
      </c>
      <c r="N32" s="30">
        <f t="shared" si="4"/>
        <v>0.15789473684210525</v>
      </c>
      <c r="O32" s="11"/>
      <c r="P32" s="11"/>
      <c r="Q32" s="30">
        <f t="shared" si="5"/>
        <v>0.11427875243664716</v>
      </c>
    </row>
    <row r="33" spans="1:17" ht="35.1" customHeight="1">
      <c r="A33" s="96">
        <v>28</v>
      </c>
      <c r="B33" s="145" t="s">
        <v>78</v>
      </c>
      <c r="C33" s="41">
        <v>2</v>
      </c>
      <c r="D33" s="30">
        <f t="shared" si="0"/>
        <v>0.1111111111111111</v>
      </c>
      <c r="E33" s="17">
        <v>3</v>
      </c>
      <c r="F33" s="30">
        <f t="shared" si="1"/>
        <v>0.15</v>
      </c>
      <c r="G33" s="3">
        <v>0</v>
      </c>
      <c r="H33" s="30">
        <f t="shared" si="2"/>
        <v>0</v>
      </c>
      <c r="I33" s="3">
        <v>0</v>
      </c>
      <c r="J33" s="30">
        <f t="shared" si="3"/>
        <v>0</v>
      </c>
      <c r="K33" s="3">
        <v>0</v>
      </c>
      <c r="L33" s="30">
        <f t="shared" si="3"/>
        <v>0</v>
      </c>
      <c r="M33" s="123">
        <v>2</v>
      </c>
      <c r="N33" s="30">
        <f t="shared" si="4"/>
        <v>0.10526315789473684</v>
      </c>
      <c r="O33" s="11"/>
      <c r="P33" s="11"/>
      <c r="Q33" s="30">
        <f t="shared" si="5"/>
        <v>6.1062378167641318E-2</v>
      </c>
    </row>
    <row r="34" spans="1:17" ht="35.1" customHeight="1">
      <c r="A34" s="3">
        <v>29</v>
      </c>
      <c r="B34" s="144" t="s">
        <v>79</v>
      </c>
      <c r="C34" s="41">
        <v>17</v>
      </c>
      <c r="D34" s="30">
        <f t="shared" si="0"/>
        <v>0.94444444444444442</v>
      </c>
      <c r="E34" s="17">
        <v>18</v>
      </c>
      <c r="F34" s="30">
        <f t="shared" si="1"/>
        <v>0.9</v>
      </c>
      <c r="G34" s="3">
        <v>18</v>
      </c>
      <c r="H34" s="30">
        <f t="shared" si="2"/>
        <v>0.9</v>
      </c>
      <c r="I34" s="3">
        <v>14</v>
      </c>
      <c r="J34" s="30">
        <f t="shared" si="3"/>
        <v>0.82352941176470584</v>
      </c>
      <c r="K34" s="3">
        <v>14</v>
      </c>
      <c r="L34" s="30">
        <f t="shared" si="3"/>
        <v>0.82352941176470584</v>
      </c>
      <c r="M34" s="123">
        <v>15</v>
      </c>
      <c r="N34" s="30">
        <f t="shared" si="4"/>
        <v>0.78947368421052633</v>
      </c>
      <c r="O34" s="11"/>
      <c r="P34" s="11"/>
      <c r="Q34" s="30">
        <f t="shared" si="5"/>
        <v>0.86349615869739704</v>
      </c>
    </row>
    <row r="35" spans="1:17" ht="35.1" customHeight="1">
      <c r="A35" s="3">
        <v>30</v>
      </c>
      <c r="B35" s="144" t="s">
        <v>80</v>
      </c>
      <c r="C35" s="41">
        <v>9</v>
      </c>
      <c r="D35" s="30">
        <f t="shared" si="0"/>
        <v>0.5</v>
      </c>
      <c r="E35" s="17">
        <v>9</v>
      </c>
      <c r="F35" s="30">
        <f t="shared" si="1"/>
        <v>0.45</v>
      </c>
      <c r="G35" s="3">
        <v>8</v>
      </c>
      <c r="H35" s="30">
        <f t="shared" si="2"/>
        <v>0.4</v>
      </c>
      <c r="I35" s="3">
        <v>8</v>
      </c>
      <c r="J35" s="30">
        <f t="shared" si="3"/>
        <v>0.47058823529411764</v>
      </c>
      <c r="K35" s="3">
        <v>8</v>
      </c>
      <c r="L35" s="30">
        <f t="shared" si="3"/>
        <v>0.47058823529411764</v>
      </c>
      <c r="M35" s="123">
        <v>6</v>
      </c>
      <c r="N35" s="30">
        <f t="shared" si="4"/>
        <v>0.31578947368421051</v>
      </c>
      <c r="O35" s="11"/>
      <c r="P35" s="11"/>
      <c r="Q35" s="30">
        <f t="shared" si="5"/>
        <v>0.43449432404540772</v>
      </c>
    </row>
    <row r="36" spans="1:17" ht="35.1" customHeight="1">
      <c r="A36" s="3">
        <v>31</v>
      </c>
      <c r="B36" s="144" t="s">
        <v>81</v>
      </c>
      <c r="C36" s="41">
        <v>17</v>
      </c>
      <c r="D36" s="30">
        <f t="shared" si="0"/>
        <v>0.94444444444444442</v>
      </c>
      <c r="E36" s="17">
        <v>15</v>
      </c>
      <c r="F36" s="30">
        <f t="shared" si="1"/>
        <v>0.75</v>
      </c>
      <c r="G36" s="3">
        <v>16</v>
      </c>
      <c r="H36" s="30">
        <f t="shared" si="2"/>
        <v>0.8</v>
      </c>
      <c r="I36" s="3">
        <v>12</v>
      </c>
      <c r="J36" s="30">
        <f t="shared" si="3"/>
        <v>0.70588235294117652</v>
      </c>
      <c r="K36" s="3">
        <v>12</v>
      </c>
      <c r="L36" s="30">
        <f t="shared" si="3"/>
        <v>0.70588235294117652</v>
      </c>
      <c r="M36" s="123">
        <v>13</v>
      </c>
      <c r="N36" s="30">
        <f t="shared" si="4"/>
        <v>0.68421052631578949</v>
      </c>
      <c r="O36" s="11"/>
      <c r="P36" s="11"/>
      <c r="Q36" s="30">
        <f t="shared" si="5"/>
        <v>0.76506994610709789</v>
      </c>
    </row>
    <row r="37" spans="1:17" ht="35.1" customHeight="1">
      <c r="A37" s="3">
        <v>32</v>
      </c>
      <c r="B37" s="145" t="s">
        <v>82</v>
      </c>
      <c r="C37" s="41">
        <v>15</v>
      </c>
      <c r="D37" s="30">
        <f t="shared" si="0"/>
        <v>0.83333333333333337</v>
      </c>
      <c r="E37" s="17">
        <v>14</v>
      </c>
      <c r="F37" s="30">
        <f t="shared" si="1"/>
        <v>0.7</v>
      </c>
      <c r="G37" s="3">
        <v>15</v>
      </c>
      <c r="H37" s="30">
        <f t="shared" si="2"/>
        <v>0.75</v>
      </c>
      <c r="I37" s="3">
        <v>0</v>
      </c>
      <c r="J37" s="30">
        <f t="shared" si="3"/>
        <v>0</v>
      </c>
      <c r="K37" s="3">
        <v>0</v>
      </c>
      <c r="L37" s="30">
        <f t="shared" si="3"/>
        <v>0</v>
      </c>
      <c r="M37" s="123">
        <v>11</v>
      </c>
      <c r="N37" s="30">
        <f t="shared" si="4"/>
        <v>0.57894736842105265</v>
      </c>
      <c r="O37" s="11"/>
      <c r="P37" s="11"/>
      <c r="Q37" s="30">
        <f t="shared" si="5"/>
        <v>0.477046783625731</v>
      </c>
    </row>
    <row r="38" spans="1:17" ht="35.1" customHeight="1">
      <c r="A38" s="3">
        <v>33</v>
      </c>
      <c r="B38" s="144" t="s">
        <v>83</v>
      </c>
      <c r="C38" s="41">
        <v>18</v>
      </c>
      <c r="D38" s="30">
        <f t="shared" si="0"/>
        <v>1</v>
      </c>
      <c r="E38" s="17">
        <v>20</v>
      </c>
      <c r="F38" s="30">
        <f t="shared" si="1"/>
        <v>1</v>
      </c>
      <c r="G38" s="3">
        <v>20</v>
      </c>
      <c r="H38" s="30">
        <f t="shared" si="2"/>
        <v>1</v>
      </c>
      <c r="I38" s="3">
        <v>17</v>
      </c>
      <c r="J38" s="30">
        <f t="shared" si="3"/>
        <v>1</v>
      </c>
      <c r="K38" s="3">
        <v>17</v>
      </c>
      <c r="L38" s="30">
        <f t="shared" si="3"/>
        <v>1</v>
      </c>
      <c r="M38" s="123">
        <v>19</v>
      </c>
      <c r="N38" s="30">
        <f t="shared" si="4"/>
        <v>1</v>
      </c>
      <c r="O38" s="11"/>
      <c r="P38" s="11"/>
      <c r="Q38" s="30">
        <f t="shared" si="5"/>
        <v>1</v>
      </c>
    </row>
    <row r="39" spans="1:17" ht="35.1" customHeight="1">
      <c r="A39" s="3">
        <v>34</v>
      </c>
      <c r="B39" s="144" t="s">
        <v>84</v>
      </c>
      <c r="C39" s="41">
        <v>1</v>
      </c>
      <c r="D39" s="30">
        <f t="shared" si="0"/>
        <v>5.5555555555555552E-2</v>
      </c>
      <c r="E39" s="17">
        <v>0</v>
      </c>
      <c r="F39" s="30">
        <f t="shared" si="1"/>
        <v>0</v>
      </c>
      <c r="G39" s="3">
        <v>0</v>
      </c>
      <c r="H39" s="30">
        <f t="shared" si="2"/>
        <v>0</v>
      </c>
      <c r="I39" s="3">
        <v>0</v>
      </c>
      <c r="J39" s="30">
        <f t="shared" si="3"/>
        <v>0</v>
      </c>
      <c r="K39" s="3">
        <v>0</v>
      </c>
      <c r="L39" s="30">
        <f t="shared" si="3"/>
        <v>0</v>
      </c>
      <c r="M39" s="123">
        <v>2</v>
      </c>
      <c r="N39" s="30">
        <f t="shared" si="4"/>
        <v>0.10526315789473684</v>
      </c>
      <c r="O39" s="11"/>
      <c r="P39" s="11"/>
      <c r="Q39" s="30">
        <f t="shared" si="5"/>
        <v>2.6803118908382065E-2</v>
      </c>
    </row>
    <row r="40" spans="1:17" ht="35.1" customHeight="1">
      <c r="A40" s="3">
        <v>35</v>
      </c>
      <c r="B40" s="144" t="s">
        <v>85</v>
      </c>
      <c r="C40" s="41">
        <v>13</v>
      </c>
      <c r="D40" s="30">
        <f t="shared" si="0"/>
        <v>0.72222222222222221</v>
      </c>
      <c r="E40" s="17">
        <v>14</v>
      </c>
      <c r="F40" s="30">
        <f t="shared" si="1"/>
        <v>0.7</v>
      </c>
      <c r="G40" s="3">
        <v>13</v>
      </c>
      <c r="H40" s="30">
        <f t="shared" si="2"/>
        <v>0.65</v>
      </c>
      <c r="I40" s="3">
        <v>11</v>
      </c>
      <c r="J40" s="30">
        <f t="shared" si="3"/>
        <v>0.6470588235294118</v>
      </c>
      <c r="K40" s="3">
        <v>11</v>
      </c>
      <c r="L40" s="30">
        <f t="shared" si="3"/>
        <v>0.6470588235294118</v>
      </c>
      <c r="M40" s="123">
        <v>13</v>
      </c>
      <c r="N40" s="30">
        <f t="shared" si="4"/>
        <v>0.68421052631578949</v>
      </c>
      <c r="O40" s="11"/>
      <c r="P40" s="11"/>
      <c r="Q40" s="30">
        <f t="shared" si="5"/>
        <v>0.67509173259947242</v>
      </c>
    </row>
    <row r="41" spans="1:17" ht="35.1" customHeight="1">
      <c r="A41" s="3">
        <v>36</v>
      </c>
      <c r="B41" s="144" t="s">
        <v>86</v>
      </c>
      <c r="C41" s="41">
        <v>14</v>
      </c>
      <c r="D41" s="30">
        <f t="shared" si="0"/>
        <v>0.77777777777777779</v>
      </c>
      <c r="E41" s="17">
        <v>12</v>
      </c>
      <c r="F41" s="30">
        <f t="shared" si="1"/>
        <v>0.6</v>
      </c>
      <c r="G41" s="3">
        <v>12</v>
      </c>
      <c r="H41" s="30">
        <f t="shared" si="2"/>
        <v>0.6</v>
      </c>
      <c r="I41" s="3">
        <v>10</v>
      </c>
      <c r="J41" s="30">
        <f t="shared" si="3"/>
        <v>0.58823529411764708</v>
      </c>
      <c r="K41" s="3">
        <v>10</v>
      </c>
      <c r="L41" s="30">
        <f t="shared" si="3"/>
        <v>0.58823529411764708</v>
      </c>
      <c r="M41" s="123">
        <v>13</v>
      </c>
      <c r="N41" s="30">
        <f t="shared" si="4"/>
        <v>0.68421052631578949</v>
      </c>
      <c r="O41" s="11"/>
      <c r="P41" s="11"/>
      <c r="Q41" s="30">
        <f t="shared" si="5"/>
        <v>0.63974314872147697</v>
      </c>
    </row>
    <row r="42" spans="1:17" ht="35.1" customHeight="1">
      <c r="A42" s="3">
        <v>37</v>
      </c>
      <c r="B42" s="144" t="s">
        <v>87</v>
      </c>
      <c r="C42" s="41">
        <v>16</v>
      </c>
      <c r="D42" s="30">
        <f t="shared" si="0"/>
        <v>0.88888888888888884</v>
      </c>
      <c r="E42" s="17">
        <v>15</v>
      </c>
      <c r="F42" s="30">
        <f t="shared" si="1"/>
        <v>0.75</v>
      </c>
      <c r="G42" s="3">
        <v>15</v>
      </c>
      <c r="H42" s="30">
        <f t="shared" si="2"/>
        <v>0.75</v>
      </c>
      <c r="I42" s="3">
        <v>10</v>
      </c>
      <c r="J42" s="30">
        <f t="shared" si="3"/>
        <v>0.58823529411764708</v>
      </c>
      <c r="K42" s="3">
        <v>10</v>
      </c>
      <c r="L42" s="30">
        <f t="shared" si="3"/>
        <v>0.58823529411764708</v>
      </c>
      <c r="M42" s="123">
        <v>13</v>
      </c>
      <c r="N42" s="30">
        <f t="shared" si="4"/>
        <v>0.68421052631578949</v>
      </c>
      <c r="O42" s="11"/>
      <c r="P42" s="11"/>
      <c r="Q42" s="30">
        <f t="shared" si="5"/>
        <v>0.70826166723999551</v>
      </c>
    </row>
    <row r="43" spans="1:17" ht="35.1" customHeight="1">
      <c r="A43" s="3">
        <v>38</v>
      </c>
      <c r="B43" s="145" t="s">
        <v>88</v>
      </c>
      <c r="C43" s="41">
        <v>0</v>
      </c>
      <c r="D43" s="30">
        <f t="shared" si="0"/>
        <v>0</v>
      </c>
      <c r="E43" s="17">
        <v>0</v>
      </c>
      <c r="F43" s="30">
        <f t="shared" si="1"/>
        <v>0</v>
      </c>
      <c r="G43" s="3">
        <v>0</v>
      </c>
      <c r="H43" s="30">
        <f t="shared" si="2"/>
        <v>0</v>
      </c>
      <c r="I43" s="3">
        <v>0</v>
      </c>
      <c r="J43" s="30">
        <f t="shared" si="3"/>
        <v>0</v>
      </c>
      <c r="K43" s="3">
        <v>0</v>
      </c>
      <c r="L43" s="30">
        <f t="shared" si="3"/>
        <v>0</v>
      </c>
      <c r="M43" s="123">
        <v>2</v>
      </c>
      <c r="N43" s="30">
        <f t="shared" si="4"/>
        <v>0.10526315789473684</v>
      </c>
      <c r="O43" s="11"/>
      <c r="P43" s="11"/>
      <c r="Q43" s="30">
        <f t="shared" si="5"/>
        <v>1.7543859649122806E-2</v>
      </c>
    </row>
    <row r="44" spans="1:17" ht="35.1" customHeight="1">
      <c r="A44" s="3">
        <v>39</v>
      </c>
      <c r="B44" s="144" t="s">
        <v>89</v>
      </c>
      <c r="C44" s="41">
        <v>10</v>
      </c>
      <c r="D44" s="30">
        <f t="shared" si="0"/>
        <v>0.55555555555555558</v>
      </c>
      <c r="E44" s="17">
        <v>12</v>
      </c>
      <c r="F44" s="30">
        <f t="shared" si="1"/>
        <v>0.6</v>
      </c>
      <c r="G44" s="3">
        <v>11</v>
      </c>
      <c r="H44" s="30">
        <f t="shared" si="2"/>
        <v>0.55000000000000004</v>
      </c>
      <c r="I44" s="3">
        <v>9</v>
      </c>
      <c r="J44" s="30">
        <f t="shared" si="3"/>
        <v>0.52941176470588236</v>
      </c>
      <c r="K44" s="3">
        <v>9</v>
      </c>
      <c r="L44" s="30">
        <f t="shared" si="3"/>
        <v>0.52941176470588236</v>
      </c>
      <c r="M44" s="123">
        <v>9</v>
      </c>
      <c r="N44" s="30">
        <f t="shared" si="4"/>
        <v>0.47368421052631576</v>
      </c>
      <c r="O44" s="11"/>
      <c r="P44" s="11"/>
      <c r="Q44" s="30">
        <f t="shared" si="5"/>
        <v>0.53967721591560602</v>
      </c>
    </row>
    <row r="45" spans="1:17" ht="35.1" customHeight="1">
      <c r="A45" s="3">
        <v>40</v>
      </c>
      <c r="B45" s="144" t="s">
        <v>90</v>
      </c>
      <c r="C45" s="41">
        <v>0</v>
      </c>
      <c r="D45" s="30">
        <f t="shared" si="0"/>
        <v>0</v>
      </c>
      <c r="E45" s="17">
        <v>0</v>
      </c>
      <c r="F45" s="30">
        <f t="shared" si="1"/>
        <v>0</v>
      </c>
      <c r="G45" s="3">
        <v>0</v>
      </c>
      <c r="H45" s="30">
        <f t="shared" si="2"/>
        <v>0</v>
      </c>
      <c r="I45" s="3">
        <v>0</v>
      </c>
      <c r="J45" s="30">
        <f t="shared" si="3"/>
        <v>0</v>
      </c>
      <c r="K45" s="3">
        <v>0</v>
      </c>
      <c r="L45" s="30">
        <f t="shared" si="3"/>
        <v>0</v>
      </c>
      <c r="M45" s="123">
        <v>0</v>
      </c>
      <c r="N45" s="30">
        <f t="shared" si="4"/>
        <v>0</v>
      </c>
      <c r="O45" s="11"/>
      <c r="P45" s="11"/>
      <c r="Q45" s="30">
        <f t="shared" si="5"/>
        <v>0</v>
      </c>
    </row>
    <row r="46" spans="1:17" ht="35.1" customHeight="1">
      <c r="A46" s="3">
        <v>41</v>
      </c>
      <c r="B46" s="144" t="s">
        <v>91</v>
      </c>
      <c r="C46" s="41">
        <v>14</v>
      </c>
      <c r="D46" s="30">
        <f t="shared" si="0"/>
        <v>0.77777777777777779</v>
      </c>
      <c r="E46" s="17">
        <v>15</v>
      </c>
      <c r="F46" s="30">
        <f t="shared" si="1"/>
        <v>0.75</v>
      </c>
      <c r="G46" s="3">
        <v>16</v>
      </c>
      <c r="H46" s="30">
        <f t="shared" si="2"/>
        <v>0.8</v>
      </c>
      <c r="I46" s="3">
        <v>12</v>
      </c>
      <c r="J46" s="30">
        <f t="shared" si="3"/>
        <v>0.70588235294117652</v>
      </c>
      <c r="K46" s="3">
        <v>12</v>
      </c>
      <c r="L46" s="30">
        <f t="shared" si="3"/>
        <v>0.70588235294117652</v>
      </c>
      <c r="M46" s="123">
        <v>15</v>
      </c>
      <c r="N46" s="30">
        <f t="shared" si="4"/>
        <v>0.78947368421052633</v>
      </c>
      <c r="O46" s="11"/>
      <c r="P46" s="11"/>
      <c r="Q46" s="30">
        <f t="shared" si="5"/>
        <v>0.75483602797844285</v>
      </c>
    </row>
    <row r="47" spans="1:17" ht="35.1" customHeight="1">
      <c r="A47" s="3">
        <v>42</v>
      </c>
      <c r="B47" s="144" t="s">
        <v>92</v>
      </c>
      <c r="C47" s="41">
        <v>13</v>
      </c>
      <c r="D47" s="30">
        <f t="shared" si="0"/>
        <v>0.72222222222222221</v>
      </c>
      <c r="E47" s="17">
        <v>17</v>
      </c>
      <c r="F47" s="30">
        <f t="shared" si="1"/>
        <v>0.85</v>
      </c>
      <c r="G47" s="3">
        <v>16</v>
      </c>
      <c r="H47" s="30">
        <f t="shared" si="2"/>
        <v>0.8</v>
      </c>
      <c r="I47" s="3">
        <v>14</v>
      </c>
      <c r="J47" s="30">
        <f t="shared" si="3"/>
        <v>0.82352941176470584</v>
      </c>
      <c r="K47" s="3">
        <v>14</v>
      </c>
      <c r="L47" s="30">
        <f t="shared" si="3"/>
        <v>0.82352941176470584</v>
      </c>
      <c r="M47" s="123">
        <v>15</v>
      </c>
      <c r="N47" s="30">
        <f t="shared" si="4"/>
        <v>0.78947368421052633</v>
      </c>
      <c r="O47" s="11"/>
      <c r="P47" s="11"/>
      <c r="Q47" s="30">
        <f t="shared" si="5"/>
        <v>0.80145912166036004</v>
      </c>
    </row>
    <row r="48" spans="1:17" ht="35.1" customHeight="1">
      <c r="A48" s="3">
        <v>43</v>
      </c>
      <c r="B48" s="144" t="s">
        <v>93</v>
      </c>
      <c r="C48" s="41">
        <v>17</v>
      </c>
      <c r="D48" s="30">
        <f t="shared" si="0"/>
        <v>0.94444444444444442</v>
      </c>
      <c r="E48" s="17">
        <v>16</v>
      </c>
      <c r="F48" s="30">
        <f t="shared" si="1"/>
        <v>0.8</v>
      </c>
      <c r="G48" s="3">
        <v>18</v>
      </c>
      <c r="H48" s="30">
        <f t="shared" si="2"/>
        <v>0.9</v>
      </c>
      <c r="I48" s="3">
        <v>15</v>
      </c>
      <c r="J48" s="30">
        <f t="shared" si="3"/>
        <v>0.88235294117647056</v>
      </c>
      <c r="K48" s="3">
        <v>15</v>
      </c>
      <c r="L48" s="30">
        <f t="shared" si="3"/>
        <v>0.88235294117647056</v>
      </c>
      <c r="M48" s="123">
        <v>16</v>
      </c>
      <c r="N48" s="30">
        <f t="shared" si="4"/>
        <v>0.84210526315789469</v>
      </c>
      <c r="O48" s="11"/>
      <c r="P48" s="11"/>
      <c r="Q48" s="30">
        <f t="shared" si="5"/>
        <v>0.87520926499254681</v>
      </c>
    </row>
    <row r="49" spans="1:17" ht="35.1" customHeight="1">
      <c r="A49" s="3">
        <v>44</v>
      </c>
      <c r="B49" s="144" t="s">
        <v>94</v>
      </c>
      <c r="C49" s="41">
        <v>14</v>
      </c>
      <c r="D49" s="30">
        <f t="shared" si="0"/>
        <v>0.77777777777777779</v>
      </c>
      <c r="E49" s="17">
        <v>15</v>
      </c>
      <c r="F49" s="30">
        <f t="shared" si="1"/>
        <v>0.75</v>
      </c>
      <c r="G49" s="3">
        <v>16</v>
      </c>
      <c r="H49" s="30">
        <f t="shared" si="2"/>
        <v>0.8</v>
      </c>
      <c r="I49" s="3">
        <v>13</v>
      </c>
      <c r="J49" s="30">
        <f t="shared" si="3"/>
        <v>0.76470588235294112</v>
      </c>
      <c r="K49" s="3">
        <v>13</v>
      </c>
      <c r="L49" s="30">
        <f t="shared" si="3"/>
        <v>0.76470588235294112</v>
      </c>
      <c r="M49" s="123">
        <v>14</v>
      </c>
      <c r="N49" s="30">
        <f t="shared" si="4"/>
        <v>0.73684210526315785</v>
      </c>
      <c r="O49" s="11"/>
      <c r="P49" s="11"/>
      <c r="Q49" s="30">
        <f t="shared" si="5"/>
        <v>0.76567194129113625</v>
      </c>
    </row>
    <row r="50" spans="1:17" ht="35.1" customHeight="1">
      <c r="A50" s="3">
        <v>45</v>
      </c>
      <c r="B50" s="144" t="s">
        <v>95</v>
      </c>
      <c r="C50" s="41">
        <v>13</v>
      </c>
      <c r="D50" s="30">
        <f t="shared" si="0"/>
        <v>0.72222222222222221</v>
      </c>
      <c r="E50" s="17">
        <v>15</v>
      </c>
      <c r="F50" s="30">
        <f t="shared" si="1"/>
        <v>0.75</v>
      </c>
      <c r="G50" s="3">
        <v>15</v>
      </c>
      <c r="H50" s="30">
        <f t="shared" si="2"/>
        <v>0.75</v>
      </c>
      <c r="I50" s="3">
        <v>10</v>
      </c>
      <c r="J50" s="30">
        <f t="shared" si="3"/>
        <v>0.58823529411764708</v>
      </c>
      <c r="K50" s="3">
        <v>10</v>
      </c>
      <c r="L50" s="30">
        <f t="shared" si="3"/>
        <v>0.58823529411764708</v>
      </c>
      <c r="M50" s="123">
        <v>11</v>
      </c>
      <c r="N50" s="30">
        <f t="shared" si="4"/>
        <v>0.57894736842105265</v>
      </c>
      <c r="O50" s="11"/>
      <c r="P50" s="11"/>
      <c r="Q50" s="30">
        <f t="shared" si="5"/>
        <v>0.66294002981309486</v>
      </c>
    </row>
    <row r="51" spans="1:17" ht="35.1" customHeight="1">
      <c r="A51" s="3">
        <v>46</v>
      </c>
      <c r="B51" s="144" t="s">
        <v>96</v>
      </c>
      <c r="C51" s="41">
        <v>11</v>
      </c>
      <c r="D51" s="30">
        <f t="shared" si="0"/>
        <v>0.61111111111111116</v>
      </c>
      <c r="E51" s="17">
        <v>12</v>
      </c>
      <c r="F51" s="30">
        <f t="shared" si="1"/>
        <v>0.6</v>
      </c>
      <c r="G51" s="3">
        <v>13</v>
      </c>
      <c r="H51" s="30">
        <f t="shared" si="2"/>
        <v>0.65</v>
      </c>
      <c r="I51" s="3">
        <v>8</v>
      </c>
      <c r="J51" s="30">
        <f t="shared" si="3"/>
        <v>0.47058823529411764</v>
      </c>
      <c r="K51" s="3">
        <v>8</v>
      </c>
      <c r="L51" s="30">
        <f t="shared" si="3"/>
        <v>0.47058823529411764</v>
      </c>
      <c r="M51" s="123">
        <v>14</v>
      </c>
      <c r="N51" s="30">
        <f t="shared" si="4"/>
        <v>0.73684210526315785</v>
      </c>
      <c r="O51" s="11"/>
      <c r="P51" s="11"/>
      <c r="Q51" s="30">
        <f t="shared" si="5"/>
        <v>0.58985494782708414</v>
      </c>
    </row>
    <row r="52" spans="1:17" ht="35.1" customHeight="1">
      <c r="A52" s="3">
        <v>47</v>
      </c>
      <c r="B52" s="144" t="s">
        <v>97</v>
      </c>
      <c r="C52" s="41">
        <v>17</v>
      </c>
      <c r="D52" s="30">
        <f t="shared" si="0"/>
        <v>0.94444444444444442</v>
      </c>
      <c r="E52" s="17">
        <v>16</v>
      </c>
      <c r="F52" s="30">
        <f t="shared" si="1"/>
        <v>0.8</v>
      </c>
      <c r="G52" s="3">
        <v>16</v>
      </c>
      <c r="H52" s="30">
        <f t="shared" si="2"/>
        <v>0.8</v>
      </c>
      <c r="I52" s="3">
        <v>11</v>
      </c>
      <c r="J52" s="30">
        <f t="shared" si="3"/>
        <v>0.6470588235294118</v>
      </c>
      <c r="K52" s="3">
        <v>11</v>
      </c>
      <c r="L52" s="30">
        <f t="shared" si="3"/>
        <v>0.6470588235294118</v>
      </c>
      <c r="M52" s="123">
        <v>12</v>
      </c>
      <c r="N52" s="30">
        <f t="shared" si="4"/>
        <v>0.63157894736842102</v>
      </c>
      <c r="O52" s="11"/>
      <c r="P52" s="11"/>
      <c r="Q52" s="30">
        <f t="shared" si="5"/>
        <v>0.74502350647861482</v>
      </c>
    </row>
    <row r="53" spans="1:17" ht="35.1" customHeight="1">
      <c r="A53" s="3">
        <v>48</v>
      </c>
      <c r="B53" s="144" t="s">
        <v>98</v>
      </c>
      <c r="C53" s="41">
        <v>8</v>
      </c>
      <c r="D53" s="30">
        <f t="shared" si="0"/>
        <v>0.44444444444444442</v>
      </c>
      <c r="E53" s="17">
        <v>12</v>
      </c>
      <c r="F53" s="30">
        <f t="shared" si="1"/>
        <v>0.6</v>
      </c>
      <c r="G53" s="3">
        <v>12</v>
      </c>
      <c r="H53" s="30">
        <f t="shared" si="2"/>
        <v>0.6</v>
      </c>
      <c r="I53" s="3">
        <v>11</v>
      </c>
      <c r="J53" s="30">
        <f t="shared" si="3"/>
        <v>0.6470588235294118</v>
      </c>
      <c r="K53" s="3">
        <v>11</v>
      </c>
      <c r="L53" s="30">
        <f t="shared" si="3"/>
        <v>0.6470588235294118</v>
      </c>
      <c r="M53" s="123">
        <v>11</v>
      </c>
      <c r="N53" s="30">
        <f t="shared" si="4"/>
        <v>0.57894736842105265</v>
      </c>
      <c r="O53" s="11"/>
      <c r="P53" s="11"/>
      <c r="Q53" s="30">
        <f t="shared" si="5"/>
        <v>0.58625157665405336</v>
      </c>
    </row>
    <row r="54" spans="1:17" ht="35.1" customHeight="1">
      <c r="A54" s="3">
        <v>49</v>
      </c>
      <c r="B54" s="144" t="s">
        <v>99</v>
      </c>
      <c r="C54" s="41">
        <v>9</v>
      </c>
      <c r="D54" s="30">
        <f t="shared" si="0"/>
        <v>0.5</v>
      </c>
      <c r="E54" s="17">
        <v>8</v>
      </c>
      <c r="F54" s="30">
        <f t="shared" si="1"/>
        <v>0.4</v>
      </c>
      <c r="G54" s="3">
        <v>9</v>
      </c>
      <c r="H54" s="30">
        <f t="shared" si="2"/>
        <v>0.45</v>
      </c>
      <c r="I54" s="3">
        <v>5</v>
      </c>
      <c r="J54" s="30">
        <f t="shared" si="3"/>
        <v>0.29411764705882354</v>
      </c>
      <c r="K54" s="3">
        <v>5</v>
      </c>
      <c r="L54" s="30">
        <f t="shared" si="3"/>
        <v>0.29411764705882354</v>
      </c>
      <c r="M54" s="123">
        <v>7</v>
      </c>
      <c r="N54" s="30">
        <f t="shared" si="4"/>
        <v>0.36842105263157893</v>
      </c>
      <c r="O54" s="11"/>
      <c r="P54" s="11"/>
      <c r="Q54" s="30">
        <f t="shared" si="5"/>
        <v>0.38444272445820432</v>
      </c>
    </row>
    <row r="55" spans="1:17" ht="35.1" customHeight="1">
      <c r="A55" s="3">
        <v>50</v>
      </c>
      <c r="B55" s="144" t="s">
        <v>100</v>
      </c>
      <c r="C55" s="41">
        <v>18</v>
      </c>
      <c r="D55" s="30">
        <f t="shared" si="0"/>
        <v>1</v>
      </c>
      <c r="E55" s="17">
        <v>20</v>
      </c>
      <c r="F55" s="30">
        <f t="shared" si="1"/>
        <v>1</v>
      </c>
      <c r="G55" s="3">
        <v>20</v>
      </c>
      <c r="H55" s="30">
        <f t="shared" si="2"/>
        <v>1</v>
      </c>
      <c r="I55" s="3">
        <v>16</v>
      </c>
      <c r="J55" s="30">
        <f t="shared" si="3"/>
        <v>0.94117647058823528</v>
      </c>
      <c r="K55" s="3">
        <v>16</v>
      </c>
      <c r="L55" s="30">
        <f t="shared" si="3"/>
        <v>0.94117647058823528</v>
      </c>
      <c r="M55" s="123">
        <v>18</v>
      </c>
      <c r="N55" s="30">
        <f t="shared" si="4"/>
        <v>0.94736842105263153</v>
      </c>
      <c r="O55" s="11"/>
      <c r="P55" s="11"/>
      <c r="Q55" s="30">
        <f t="shared" si="5"/>
        <v>0.97162022703818385</v>
      </c>
    </row>
    <row r="56" spans="1:17" ht="35.1" customHeight="1">
      <c r="A56" s="3">
        <v>51</v>
      </c>
      <c r="B56" s="144" t="s">
        <v>102</v>
      </c>
      <c r="C56" s="41">
        <v>12</v>
      </c>
      <c r="D56" s="30">
        <f t="shared" si="0"/>
        <v>0.66666666666666663</v>
      </c>
      <c r="E56" s="17">
        <v>9</v>
      </c>
      <c r="F56" s="30">
        <f t="shared" si="1"/>
        <v>0.45</v>
      </c>
      <c r="G56" s="3">
        <v>12</v>
      </c>
      <c r="H56" s="30">
        <f t="shared" si="2"/>
        <v>0.6</v>
      </c>
      <c r="I56" s="3">
        <v>7</v>
      </c>
      <c r="J56" s="30">
        <f t="shared" si="3"/>
        <v>0.41176470588235292</v>
      </c>
      <c r="K56" s="3">
        <v>7</v>
      </c>
      <c r="L56" s="30">
        <f t="shared" si="3"/>
        <v>0.41176470588235292</v>
      </c>
      <c r="M56" s="123">
        <v>7</v>
      </c>
      <c r="N56" s="30">
        <f t="shared" si="4"/>
        <v>0.36842105263157893</v>
      </c>
      <c r="O56" s="11"/>
      <c r="P56" s="11"/>
      <c r="Q56" s="30">
        <f t="shared" si="5"/>
        <v>0.48476952184382521</v>
      </c>
    </row>
    <row r="57" spans="1:17" ht="35.1" customHeight="1">
      <c r="A57" s="3">
        <v>52</v>
      </c>
      <c r="B57" s="145" t="s">
        <v>103</v>
      </c>
      <c r="C57" s="41">
        <v>6</v>
      </c>
      <c r="D57" s="30">
        <f t="shared" si="0"/>
        <v>0.33333333333333331</v>
      </c>
      <c r="E57" s="17">
        <v>8</v>
      </c>
      <c r="F57" s="30">
        <f t="shared" si="1"/>
        <v>0.4</v>
      </c>
      <c r="G57" s="3">
        <v>7</v>
      </c>
      <c r="H57" s="30">
        <f t="shared" si="2"/>
        <v>0.35</v>
      </c>
      <c r="I57" s="3">
        <v>0</v>
      </c>
      <c r="J57" s="30">
        <f t="shared" si="3"/>
        <v>0</v>
      </c>
      <c r="K57" s="3">
        <v>0</v>
      </c>
      <c r="L57" s="30">
        <f t="shared" si="3"/>
        <v>0</v>
      </c>
      <c r="M57" s="123">
        <v>7</v>
      </c>
      <c r="N57" s="30">
        <f t="shared" si="4"/>
        <v>0.36842105263157893</v>
      </c>
      <c r="O57" s="11"/>
      <c r="P57" s="11"/>
      <c r="Q57" s="30">
        <f t="shared" si="5"/>
        <v>0.2419590643274854</v>
      </c>
    </row>
    <row r="58" spans="1:17" ht="35.1" customHeight="1">
      <c r="A58" s="3">
        <v>53</v>
      </c>
      <c r="B58" s="144" t="s">
        <v>104</v>
      </c>
      <c r="C58" s="41">
        <v>11</v>
      </c>
      <c r="D58" s="30">
        <f t="shared" si="0"/>
        <v>0.61111111111111116</v>
      </c>
      <c r="E58" s="17">
        <v>13</v>
      </c>
      <c r="F58" s="30">
        <f t="shared" si="1"/>
        <v>0.65</v>
      </c>
      <c r="G58" s="3">
        <v>12</v>
      </c>
      <c r="H58" s="30">
        <f t="shared" si="2"/>
        <v>0.6</v>
      </c>
      <c r="I58" s="3">
        <v>9</v>
      </c>
      <c r="J58" s="30">
        <f t="shared" si="3"/>
        <v>0.52941176470588236</v>
      </c>
      <c r="K58" s="3">
        <v>9</v>
      </c>
      <c r="L58" s="30">
        <f t="shared" si="3"/>
        <v>0.52941176470588236</v>
      </c>
      <c r="M58" s="123">
        <v>11</v>
      </c>
      <c r="N58" s="30">
        <f t="shared" si="4"/>
        <v>0.57894736842105265</v>
      </c>
      <c r="O58" s="11"/>
      <c r="P58" s="11"/>
      <c r="Q58" s="30">
        <f t="shared" si="5"/>
        <v>0.58314700149065468</v>
      </c>
    </row>
    <row r="59" spans="1:17" ht="35.1" customHeight="1">
      <c r="A59" s="16">
        <v>54</v>
      </c>
      <c r="B59" s="144" t="s">
        <v>105</v>
      </c>
      <c r="C59" s="41">
        <v>11</v>
      </c>
      <c r="D59" s="30">
        <f t="shared" si="0"/>
        <v>0.61111111111111116</v>
      </c>
      <c r="E59" s="17">
        <v>13</v>
      </c>
      <c r="F59" s="30">
        <f t="shared" si="1"/>
        <v>0.65</v>
      </c>
      <c r="G59" s="3">
        <v>10</v>
      </c>
      <c r="H59" s="30">
        <f t="shared" si="2"/>
        <v>0.5</v>
      </c>
      <c r="I59" s="3">
        <v>8</v>
      </c>
      <c r="J59" s="30">
        <f t="shared" si="3"/>
        <v>0.47058823529411764</v>
      </c>
      <c r="K59" s="3">
        <v>8</v>
      </c>
      <c r="L59" s="30">
        <f t="shared" si="3"/>
        <v>0.47058823529411764</v>
      </c>
      <c r="M59" s="123">
        <v>7</v>
      </c>
      <c r="N59" s="30">
        <f t="shared" si="4"/>
        <v>0.36842105263157893</v>
      </c>
      <c r="O59" s="11"/>
      <c r="P59" s="11"/>
      <c r="Q59" s="30">
        <f t="shared" si="5"/>
        <v>0.51178477238848752</v>
      </c>
    </row>
    <row r="60" spans="1:17" ht="35.1" customHeight="1">
      <c r="A60" s="16">
        <v>55</v>
      </c>
      <c r="B60" s="144" t="s">
        <v>106</v>
      </c>
      <c r="C60" s="41">
        <v>13</v>
      </c>
      <c r="D60" s="30">
        <f t="shared" si="0"/>
        <v>0.72222222222222221</v>
      </c>
      <c r="E60" s="17">
        <v>14</v>
      </c>
      <c r="F60" s="30">
        <f t="shared" si="1"/>
        <v>0.7</v>
      </c>
      <c r="G60" s="3">
        <v>14</v>
      </c>
      <c r="H60" s="30">
        <f t="shared" si="2"/>
        <v>0.7</v>
      </c>
      <c r="I60" s="3">
        <v>10</v>
      </c>
      <c r="J60" s="30">
        <f t="shared" si="3"/>
        <v>0.58823529411764708</v>
      </c>
      <c r="K60" s="3">
        <v>10</v>
      </c>
      <c r="L60" s="30">
        <f t="shared" si="3"/>
        <v>0.58823529411764708</v>
      </c>
      <c r="M60" s="123">
        <v>11</v>
      </c>
      <c r="N60" s="30">
        <f t="shared" si="4"/>
        <v>0.57894736842105265</v>
      </c>
      <c r="O60" s="11"/>
      <c r="P60" s="11"/>
      <c r="Q60" s="30">
        <f t="shared" si="5"/>
        <v>0.64627336314642814</v>
      </c>
    </row>
    <row r="61" spans="1:17" ht="35.1" customHeight="1">
      <c r="A61" s="16">
        <v>56</v>
      </c>
      <c r="B61" s="144" t="s">
        <v>107</v>
      </c>
      <c r="C61" s="41">
        <v>14</v>
      </c>
      <c r="D61" s="30">
        <f t="shared" si="0"/>
        <v>0.77777777777777779</v>
      </c>
      <c r="E61" s="17">
        <v>14</v>
      </c>
      <c r="F61" s="30">
        <f t="shared" si="1"/>
        <v>0.7</v>
      </c>
      <c r="G61" s="3">
        <v>13</v>
      </c>
      <c r="H61" s="30">
        <f t="shared" si="2"/>
        <v>0.65</v>
      </c>
      <c r="I61" s="3">
        <v>10</v>
      </c>
      <c r="J61" s="30">
        <f t="shared" si="3"/>
        <v>0.58823529411764708</v>
      </c>
      <c r="K61" s="3">
        <v>10</v>
      </c>
      <c r="L61" s="30">
        <f t="shared" si="3"/>
        <v>0.58823529411764708</v>
      </c>
      <c r="M61" s="123">
        <v>13</v>
      </c>
      <c r="N61" s="30">
        <f t="shared" si="4"/>
        <v>0.68421052631578949</v>
      </c>
      <c r="O61" s="11"/>
      <c r="P61" s="11"/>
      <c r="Q61" s="30">
        <f t="shared" si="5"/>
        <v>0.66474314872147688</v>
      </c>
    </row>
    <row r="62" spans="1:17" ht="35.1" customHeight="1">
      <c r="A62" s="16">
        <v>57</v>
      </c>
      <c r="B62" s="144" t="s">
        <v>108</v>
      </c>
      <c r="C62" s="41">
        <v>17</v>
      </c>
      <c r="D62" s="30">
        <f t="shared" si="0"/>
        <v>0.94444444444444442</v>
      </c>
      <c r="E62" s="17">
        <v>17</v>
      </c>
      <c r="F62" s="30">
        <f t="shared" si="1"/>
        <v>0.85</v>
      </c>
      <c r="G62" s="3">
        <v>17</v>
      </c>
      <c r="H62" s="30">
        <f t="shared" si="2"/>
        <v>0.85</v>
      </c>
      <c r="I62" s="3">
        <v>15</v>
      </c>
      <c r="J62" s="30">
        <f t="shared" si="3"/>
        <v>0.88235294117647056</v>
      </c>
      <c r="K62" s="3">
        <v>15</v>
      </c>
      <c r="L62" s="30">
        <f t="shared" si="3"/>
        <v>0.88235294117647056</v>
      </c>
      <c r="M62" s="123">
        <v>14</v>
      </c>
      <c r="N62" s="30">
        <f t="shared" si="4"/>
        <v>0.73684210526315785</v>
      </c>
      <c r="O62" s="11"/>
      <c r="P62" s="11"/>
      <c r="Q62" s="30">
        <f t="shared" si="5"/>
        <v>0.85766540534342395</v>
      </c>
    </row>
    <row r="63" spans="1:17" ht="35.1" customHeight="1">
      <c r="A63" s="16">
        <v>58</v>
      </c>
      <c r="B63" s="144" t="s">
        <v>109</v>
      </c>
      <c r="C63" s="41">
        <v>17</v>
      </c>
      <c r="D63" s="30">
        <f t="shared" si="0"/>
        <v>0.94444444444444442</v>
      </c>
      <c r="E63" s="17">
        <v>19</v>
      </c>
      <c r="F63" s="30">
        <f t="shared" si="1"/>
        <v>0.95</v>
      </c>
      <c r="G63" s="3">
        <v>19</v>
      </c>
      <c r="H63" s="30">
        <f t="shared" si="2"/>
        <v>0.95</v>
      </c>
      <c r="I63" s="3">
        <v>14</v>
      </c>
      <c r="J63" s="30">
        <f t="shared" si="3"/>
        <v>0.82352941176470584</v>
      </c>
      <c r="K63" s="3">
        <v>14</v>
      </c>
      <c r="L63" s="30">
        <f t="shared" si="3"/>
        <v>0.82352941176470584</v>
      </c>
      <c r="M63" s="123">
        <v>16</v>
      </c>
      <c r="N63" s="30">
        <f t="shared" si="4"/>
        <v>0.84210526315789469</v>
      </c>
      <c r="O63" s="11"/>
      <c r="P63" s="11"/>
      <c r="Q63" s="30">
        <f t="shared" si="5"/>
        <v>0.88893475518862497</v>
      </c>
    </row>
    <row r="64" spans="1:17" ht="35.1" customHeight="1">
      <c r="A64" s="16">
        <v>59</v>
      </c>
      <c r="B64" s="144" t="s">
        <v>110</v>
      </c>
      <c r="C64" s="41">
        <v>18</v>
      </c>
      <c r="D64" s="30">
        <f t="shared" si="0"/>
        <v>1</v>
      </c>
      <c r="E64" s="17">
        <v>17</v>
      </c>
      <c r="F64" s="30">
        <f t="shared" si="1"/>
        <v>0.85</v>
      </c>
      <c r="G64" s="3">
        <v>18</v>
      </c>
      <c r="H64" s="30">
        <f t="shared" si="2"/>
        <v>0.9</v>
      </c>
      <c r="I64" s="3">
        <v>16</v>
      </c>
      <c r="J64" s="30">
        <f t="shared" si="3"/>
        <v>0.94117647058823528</v>
      </c>
      <c r="K64" s="3">
        <v>16</v>
      </c>
      <c r="L64" s="30">
        <f t="shared" si="3"/>
        <v>0.94117647058823528</v>
      </c>
      <c r="M64" s="123">
        <v>14</v>
      </c>
      <c r="N64" s="30">
        <f t="shared" si="4"/>
        <v>0.73684210526315785</v>
      </c>
      <c r="O64" s="11"/>
      <c r="P64" s="11"/>
      <c r="Q64" s="30">
        <f t="shared" si="5"/>
        <v>0.89486584107327138</v>
      </c>
    </row>
    <row r="65" spans="1:17" ht="35.1" customHeight="1">
      <c r="A65" s="16">
        <v>60</v>
      </c>
      <c r="B65" s="144" t="s">
        <v>116</v>
      </c>
      <c r="C65" s="41">
        <v>11</v>
      </c>
      <c r="D65" s="30">
        <f t="shared" si="0"/>
        <v>0.61111111111111116</v>
      </c>
      <c r="E65" s="17">
        <v>9</v>
      </c>
      <c r="F65" s="30">
        <f t="shared" si="1"/>
        <v>0.45</v>
      </c>
      <c r="G65" s="3">
        <v>11</v>
      </c>
      <c r="H65" s="30">
        <f t="shared" si="2"/>
        <v>0.55000000000000004</v>
      </c>
      <c r="I65" s="3">
        <v>4</v>
      </c>
      <c r="J65" s="30">
        <f t="shared" si="3"/>
        <v>0.23529411764705882</v>
      </c>
      <c r="K65" s="3">
        <v>4</v>
      </c>
      <c r="L65" s="30">
        <f t="shared" si="3"/>
        <v>0.23529411764705882</v>
      </c>
      <c r="M65" s="123">
        <v>7</v>
      </c>
      <c r="N65" s="30">
        <f t="shared" si="4"/>
        <v>0.36842105263157893</v>
      </c>
      <c r="O65" s="11"/>
      <c r="P65" s="11"/>
      <c r="Q65" s="30">
        <f t="shared" si="5"/>
        <v>0.40835339983946795</v>
      </c>
    </row>
  </sheetData>
  <mergeCells count="8">
    <mergeCell ref="A1:P1"/>
    <mergeCell ref="C2:D2"/>
    <mergeCell ref="E2:F2"/>
    <mergeCell ref="G2:H2"/>
    <mergeCell ref="I2:J2"/>
    <mergeCell ref="K2:L2"/>
    <mergeCell ref="M2:N2"/>
    <mergeCell ref="O2:P2"/>
  </mergeCells>
  <pageMargins left="0.7" right="0.45" top="0.25" bottom="0.25" header="0.3" footer="0.3"/>
  <pageSetup paperSize="9" scale="62" fitToHeight="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5"/>
  <sheetViews>
    <sheetView workbookViewId="0">
      <selection activeCell="S8" sqref="S8"/>
    </sheetView>
  </sheetViews>
  <sheetFormatPr defaultColWidth="9.140625" defaultRowHeight="24.95" customHeight="1"/>
  <cols>
    <col min="1" max="1" width="8.42578125" style="151" bestFit="1" customWidth="1"/>
    <col min="2" max="2" width="23.85546875" style="146" bestFit="1" customWidth="1"/>
    <col min="3" max="3" width="9.140625" style="6"/>
    <col min="4" max="4" width="8.42578125" style="8" customWidth="1"/>
    <col min="5" max="5" width="7.7109375" style="20" customWidth="1"/>
    <col min="6" max="6" width="7.140625" style="8" customWidth="1"/>
    <col min="7" max="7" width="8" style="6" customWidth="1"/>
    <col min="8" max="8" width="7.5703125" style="8" customWidth="1"/>
    <col min="9" max="9" width="8" style="6" customWidth="1"/>
    <col min="10" max="10" width="7.5703125" style="8" customWidth="1"/>
    <col min="11" max="11" width="9.140625" style="20"/>
    <col min="12" max="12" width="9.140625" style="8"/>
    <col min="13" max="13" width="7.85546875" style="6" customWidth="1"/>
    <col min="14" max="14" width="7.42578125" style="8" customWidth="1"/>
    <col min="15" max="15" width="6" style="6" customWidth="1"/>
    <col min="16" max="16" width="5.5703125" style="130" customWidth="1"/>
    <col min="17" max="17" width="9.140625" style="8"/>
    <col min="18" max="16384" width="9.140625" style="6"/>
  </cols>
  <sheetData>
    <row r="1" spans="1:17" s="47" customFormat="1" ht="24.95" customHeight="1">
      <c r="A1" s="156" t="s">
        <v>221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46"/>
    </row>
    <row r="2" spans="1:17" s="45" customFormat="1" ht="15">
      <c r="A2" s="77"/>
      <c r="B2" s="142" t="s">
        <v>202</v>
      </c>
      <c r="C2" s="159" t="s">
        <v>206</v>
      </c>
      <c r="D2" s="159"/>
      <c r="E2" s="159" t="s">
        <v>204</v>
      </c>
      <c r="F2" s="159"/>
      <c r="G2" s="164" t="s">
        <v>218</v>
      </c>
      <c r="H2" s="164"/>
      <c r="I2" s="159" t="s">
        <v>216</v>
      </c>
      <c r="J2" s="159"/>
      <c r="K2" s="159" t="s">
        <v>219</v>
      </c>
      <c r="L2" s="159"/>
      <c r="M2" s="164" t="s">
        <v>220</v>
      </c>
      <c r="N2" s="164"/>
      <c r="O2" s="161" t="s">
        <v>212</v>
      </c>
      <c r="P2" s="162"/>
      <c r="Q2" s="44"/>
    </row>
    <row r="3" spans="1:17" s="45" customFormat="1" ht="24.95" customHeight="1">
      <c r="A3" s="77"/>
      <c r="B3" s="142" t="s">
        <v>211</v>
      </c>
      <c r="C3" s="153" t="s">
        <v>224</v>
      </c>
      <c r="D3" s="42" t="s">
        <v>208</v>
      </c>
      <c r="E3" s="153" t="s">
        <v>224</v>
      </c>
      <c r="F3" s="42" t="s">
        <v>208</v>
      </c>
      <c r="G3" s="153" t="s">
        <v>224</v>
      </c>
      <c r="H3" s="42" t="s">
        <v>208</v>
      </c>
      <c r="I3" s="153" t="s">
        <v>224</v>
      </c>
      <c r="J3" s="42" t="s">
        <v>208</v>
      </c>
      <c r="K3" s="153" t="s">
        <v>224</v>
      </c>
      <c r="L3" s="43" t="s">
        <v>208</v>
      </c>
      <c r="M3" s="153" t="s">
        <v>224</v>
      </c>
      <c r="N3" s="43" t="s">
        <v>208</v>
      </c>
      <c r="O3" s="153" t="s">
        <v>224</v>
      </c>
      <c r="P3" s="43" t="s">
        <v>208</v>
      </c>
      <c r="Q3" s="44"/>
    </row>
    <row r="4" spans="1:17" s="45" customFormat="1" ht="24.95" customHeight="1">
      <c r="A4" s="148"/>
      <c r="B4" s="142" t="s">
        <v>209</v>
      </c>
      <c r="C4" s="114">
        <v>17</v>
      </c>
      <c r="D4" s="42"/>
      <c r="E4" s="111">
        <v>17</v>
      </c>
      <c r="F4" s="42"/>
      <c r="G4" s="103">
        <v>19</v>
      </c>
      <c r="H4" s="42"/>
      <c r="I4" s="103">
        <v>15</v>
      </c>
      <c r="J4" s="42"/>
      <c r="K4" s="37">
        <v>20</v>
      </c>
      <c r="L4" s="43"/>
      <c r="M4" s="120">
        <v>18</v>
      </c>
      <c r="N4" s="43"/>
      <c r="O4" s="4">
        <v>2</v>
      </c>
      <c r="P4" s="127"/>
      <c r="Q4" s="43" t="s">
        <v>210</v>
      </c>
    </row>
    <row r="5" spans="1:17" s="26" customFormat="1" ht="21.75" customHeight="1">
      <c r="A5" s="148" t="s">
        <v>187</v>
      </c>
      <c r="B5" s="147" t="s">
        <v>188</v>
      </c>
      <c r="C5" s="115"/>
      <c r="D5" s="34"/>
      <c r="E5" s="110"/>
      <c r="F5" s="34"/>
      <c r="G5" s="5"/>
      <c r="H5" s="34"/>
      <c r="I5" s="5"/>
      <c r="J5" s="34"/>
      <c r="K5" s="5"/>
      <c r="L5" s="34"/>
      <c r="M5" s="121"/>
      <c r="N5" s="34"/>
      <c r="O5" s="5"/>
      <c r="P5" s="128"/>
      <c r="Q5" s="34"/>
    </row>
    <row r="6" spans="1:17" ht="35.1" customHeight="1">
      <c r="A6" s="149">
        <v>1</v>
      </c>
      <c r="B6" s="144" t="s">
        <v>117</v>
      </c>
      <c r="C6" s="41">
        <v>7</v>
      </c>
      <c r="D6" s="28">
        <f>C6/17</f>
        <v>0.41176470588235292</v>
      </c>
      <c r="E6" s="109">
        <v>10</v>
      </c>
      <c r="F6" s="28">
        <f>E6/17</f>
        <v>0.58823529411764708</v>
      </c>
      <c r="G6" s="3">
        <v>11</v>
      </c>
      <c r="H6" s="28">
        <f>G6/19</f>
        <v>0.57894736842105265</v>
      </c>
      <c r="I6" s="3">
        <v>8</v>
      </c>
      <c r="J6" s="28">
        <f>I6/15</f>
        <v>0.53333333333333333</v>
      </c>
      <c r="K6" s="3">
        <v>12</v>
      </c>
      <c r="L6" s="28">
        <f>K6/20</f>
        <v>0.6</v>
      </c>
      <c r="M6" s="123">
        <v>7</v>
      </c>
      <c r="N6" s="28">
        <f>M6/18</f>
        <v>0.3888888888888889</v>
      </c>
      <c r="O6" s="3">
        <v>1</v>
      </c>
      <c r="P6" s="129">
        <f>O6/2</f>
        <v>0.5</v>
      </c>
      <c r="Q6" s="28">
        <f>SUM(D6+F6+H6+J6+L6+N6+P6)/7</f>
        <v>0.51445279866332494</v>
      </c>
    </row>
    <row r="7" spans="1:17" ht="35.1" customHeight="1">
      <c r="A7" s="149">
        <v>2</v>
      </c>
      <c r="B7" s="144" t="s">
        <v>118</v>
      </c>
      <c r="C7" s="41">
        <v>11</v>
      </c>
      <c r="D7" s="28">
        <f t="shared" ref="D7:D65" si="0">C7/17</f>
        <v>0.6470588235294118</v>
      </c>
      <c r="E7" s="109">
        <v>12</v>
      </c>
      <c r="F7" s="28">
        <f t="shared" ref="F7:F65" si="1">E7/17</f>
        <v>0.70588235294117652</v>
      </c>
      <c r="G7" s="3">
        <v>13</v>
      </c>
      <c r="H7" s="28">
        <f t="shared" ref="H7:H65" si="2">G7/19</f>
        <v>0.68421052631578949</v>
      </c>
      <c r="I7" s="3">
        <v>11</v>
      </c>
      <c r="J7" s="28">
        <f t="shared" ref="J7:J65" si="3">I7/15</f>
        <v>0.73333333333333328</v>
      </c>
      <c r="K7" s="3">
        <v>14</v>
      </c>
      <c r="L7" s="28">
        <f t="shared" ref="L7:L65" si="4">K7/20</f>
        <v>0.7</v>
      </c>
      <c r="M7" s="123">
        <v>11</v>
      </c>
      <c r="N7" s="28">
        <f t="shared" ref="N7:N65" si="5">M7/18</f>
        <v>0.61111111111111116</v>
      </c>
      <c r="O7" s="3">
        <v>2</v>
      </c>
      <c r="P7" s="129">
        <f t="shared" ref="P7:P65" si="6">O7/2</f>
        <v>1</v>
      </c>
      <c r="Q7" s="28">
        <f t="shared" ref="Q7:Q65" si="7">SUM(D7+F7+H7+J7+L7+N7+P7)/7</f>
        <v>0.72594230674726035</v>
      </c>
    </row>
    <row r="8" spans="1:17" ht="35.1" customHeight="1">
      <c r="A8" s="149">
        <v>3</v>
      </c>
      <c r="B8" s="144" t="s">
        <v>119</v>
      </c>
      <c r="C8" s="41">
        <v>10</v>
      </c>
      <c r="D8" s="28">
        <f t="shared" si="0"/>
        <v>0.58823529411764708</v>
      </c>
      <c r="E8" s="109">
        <v>13</v>
      </c>
      <c r="F8" s="28">
        <f t="shared" si="1"/>
        <v>0.76470588235294112</v>
      </c>
      <c r="G8" s="3">
        <v>14</v>
      </c>
      <c r="H8" s="28">
        <f t="shared" si="2"/>
        <v>0.73684210526315785</v>
      </c>
      <c r="I8" s="3">
        <v>10</v>
      </c>
      <c r="J8" s="28">
        <f t="shared" si="3"/>
        <v>0.66666666666666663</v>
      </c>
      <c r="K8" s="3">
        <v>15</v>
      </c>
      <c r="L8" s="28">
        <f t="shared" si="4"/>
        <v>0.75</v>
      </c>
      <c r="M8" s="123">
        <v>10</v>
      </c>
      <c r="N8" s="28">
        <f t="shared" si="5"/>
        <v>0.55555555555555558</v>
      </c>
      <c r="O8" s="3">
        <v>2</v>
      </c>
      <c r="P8" s="129">
        <f t="shared" si="6"/>
        <v>1</v>
      </c>
      <c r="Q8" s="28">
        <f t="shared" si="7"/>
        <v>0.72314364342228121</v>
      </c>
    </row>
    <row r="9" spans="1:17" ht="35.1" customHeight="1">
      <c r="A9" s="149">
        <v>4</v>
      </c>
      <c r="B9" s="144" t="s">
        <v>120</v>
      </c>
      <c r="C9" s="41">
        <v>0</v>
      </c>
      <c r="D9" s="28">
        <f t="shared" si="0"/>
        <v>0</v>
      </c>
      <c r="E9" s="109">
        <v>0</v>
      </c>
      <c r="F9" s="28">
        <f t="shared" si="1"/>
        <v>0</v>
      </c>
      <c r="G9" s="3">
        <v>0</v>
      </c>
      <c r="H9" s="28">
        <f t="shared" si="2"/>
        <v>0</v>
      </c>
      <c r="I9" s="3">
        <v>0</v>
      </c>
      <c r="J9" s="28">
        <f t="shared" si="3"/>
        <v>0</v>
      </c>
      <c r="K9" s="3">
        <v>0</v>
      </c>
      <c r="L9" s="28">
        <f t="shared" si="4"/>
        <v>0</v>
      </c>
      <c r="M9" s="123">
        <v>1</v>
      </c>
      <c r="N9" s="28">
        <f t="shared" si="5"/>
        <v>5.5555555555555552E-2</v>
      </c>
      <c r="O9" s="3">
        <v>0</v>
      </c>
      <c r="P9" s="129">
        <f t="shared" si="6"/>
        <v>0</v>
      </c>
      <c r="Q9" s="28">
        <f t="shared" si="7"/>
        <v>7.9365079365079361E-3</v>
      </c>
    </row>
    <row r="10" spans="1:17" ht="35.1" customHeight="1">
      <c r="A10" s="149">
        <v>5</v>
      </c>
      <c r="B10" s="144" t="s">
        <v>124</v>
      </c>
      <c r="C10" s="41">
        <v>9</v>
      </c>
      <c r="D10" s="28">
        <f t="shared" si="0"/>
        <v>0.52941176470588236</v>
      </c>
      <c r="E10" s="109">
        <v>13</v>
      </c>
      <c r="F10" s="28">
        <f t="shared" si="1"/>
        <v>0.76470588235294112</v>
      </c>
      <c r="G10" s="3">
        <v>12</v>
      </c>
      <c r="H10" s="28">
        <f t="shared" si="2"/>
        <v>0.63157894736842102</v>
      </c>
      <c r="I10" s="3">
        <v>14</v>
      </c>
      <c r="J10" s="28">
        <f t="shared" si="3"/>
        <v>0.93333333333333335</v>
      </c>
      <c r="K10" s="3">
        <v>14</v>
      </c>
      <c r="L10" s="28">
        <f t="shared" si="4"/>
        <v>0.7</v>
      </c>
      <c r="M10" s="123">
        <v>13</v>
      </c>
      <c r="N10" s="28">
        <f t="shared" si="5"/>
        <v>0.72222222222222221</v>
      </c>
      <c r="O10" s="3">
        <v>2</v>
      </c>
      <c r="P10" s="129">
        <f t="shared" si="6"/>
        <v>1</v>
      </c>
      <c r="Q10" s="28">
        <f t="shared" si="7"/>
        <v>0.7544645928546857</v>
      </c>
    </row>
    <row r="11" spans="1:17" ht="35.1" customHeight="1">
      <c r="A11" s="149">
        <v>6</v>
      </c>
      <c r="B11" s="144" t="s">
        <v>125</v>
      </c>
      <c r="C11" s="41">
        <v>17</v>
      </c>
      <c r="D11" s="28">
        <f t="shared" si="0"/>
        <v>1</v>
      </c>
      <c r="E11" s="109">
        <v>17</v>
      </c>
      <c r="F11" s="28">
        <f t="shared" si="1"/>
        <v>1</v>
      </c>
      <c r="G11" s="3">
        <v>19</v>
      </c>
      <c r="H11" s="28">
        <f t="shared" si="2"/>
        <v>1</v>
      </c>
      <c r="I11" s="3">
        <v>15</v>
      </c>
      <c r="J11" s="28">
        <f t="shared" si="3"/>
        <v>1</v>
      </c>
      <c r="K11" s="3">
        <v>20</v>
      </c>
      <c r="L11" s="28">
        <f t="shared" si="4"/>
        <v>1</v>
      </c>
      <c r="M11" s="123">
        <v>17</v>
      </c>
      <c r="N11" s="28">
        <f t="shared" si="5"/>
        <v>0.94444444444444442</v>
      </c>
      <c r="O11" s="3">
        <v>2</v>
      </c>
      <c r="P11" s="129">
        <f t="shared" si="6"/>
        <v>1</v>
      </c>
      <c r="Q11" s="28">
        <f t="shared" si="7"/>
        <v>0.99206349206349209</v>
      </c>
    </row>
    <row r="12" spans="1:17" ht="35.1" customHeight="1">
      <c r="A12" s="149">
        <v>7</v>
      </c>
      <c r="B12" s="144" t="s">
        <v>126</v>
      </c>
      <c r="C12" s="41">
        <v>16</v>
      </c>
      <c r="D12" s="28">
        <f t="shared" si="0"/>
        <v>0.94117647058823528</v>
      </c>
      <c r="E12" s="109">
        <v>16</v>
      </c>
      <c r="F12" s="28">
        <f t="shared" si="1"/>
        <v>0.94117647058823528</v>
      </c>
      <c r="G12" s="3">
        <v>17</v>
      </c>
      <c r="H12" s="28">
        <f t="shared" si="2"/>
        <v>0.89473684210526316</v>
      </c>
      <c r="I12" s="3">
        <v>13</v>
      </c>
      <c r="J12" s="28">
        <f t="shared" si="3"/>
        <v>0.8666666666666667</v>
      </c>
      <c r="K12" s="3">
        <v>19</v>
      </c>
      <c r="L12" s="28">
        <f t="shared" si="4"/>
        <v>0.95</v>
      </c>
      <c r="M12" s="123">
        <v>16</v>
      </c>
      <c r="N12" s="28">
        <f t="shared" si="5"/>
        <v>0.88888888888888884</v>
      </c>
      <c r="O12" s="3">
        <v>2</v>
      </c>
      <c r="P12" s="129">
        <f t="shared" si="6"/>
        <v>1</v>
      </c>
      <c r="Q12" s="28">
        <f t="shared" si="7"/>
        <v>0.92609219126246978</v>
      </c>
    </row>
    <row r="13" spans="1:17" ht="35.1" customHeight="1">
      <c r="A13" s="149">
        <v>8</v>
      </c>
      <c r="B13" s="144" t="s">
        <v>127</v>
      </c>
      <c r="C13" s="41">
        <v>14</v>
      </c>
      <c r="D13" s="28">
        <f t="shared" si="0"/>
        <v>0.82352941176470584</v>
      </c>
      <c r="E13" s="109">
        <v>16</v>
      </c>
      <c r="F13" s="28">
        <f t="shared" si="1"/>
        <v>0.94117647058823528</v>
      </c>
      <c r="G13" s="3">
        <v>16</v>
      </c>
      <c r="H13" s="28">
        <f t="shared" si="2"/>
        <v>0.84210526315789469</v>
      </c>
      <c r="I13" s="3">
        <v>14</v>
      </c>
      <c r="J13" s="28">
        <f t="shared" si="3"/>
        <v>0.93333333333333335</v>
      </c>
      <c r="K13" s="3">
        <v>16</v>
      </c>
      <c r="L13" s="28">
        <f t="shared" si="4"/>
        <v>0.8</v>
      </c>
      <c r="M13" s="123">
        <v>12</v>
      </c>
      <c r="N13" s="28">
        <f t="shared" si="5"/>
        <v>0.66666666666666663</v>
      </c>
      <c r="O13" s="3">
        <v>2</v>
      </c>
      <c r="P13" s="129">
        <f t="shared" si="6"/>
        <v>1</v>
      </c>
      <c r="Q13" s="28">
        <f t="shared" si="7"/>
        <v>0.85811587793011945</v>
      </c>
    </row>
    <row r="14" spans="1:17" ht="35.1" customHeight="1">
      <c r="A14" s="149">
        <v>9</v>
      </c>
      <c r="B14" s="144" t="s">
        <v>128</v>
      </c>
      <c r="C14" s="41">
        <v>16</v>
      </c>
      <c r="D14" s="28">
        <f t="shared" si="0"/>
        <v>0.94117647058823528</v>
      </c>
      <c r="E14" s="109">
        <v>15</v>
      </c>
      <c r="F14" s="28">
        <f t="shared" si="1"/>
        <v>0.88235294117647056</v>
      </c>
      <c r="G14" s="3">
        <v>17</v>
      </c>
      <c r="H14" s="28">
        <f t="shared" si="2"/>
        <v>0.89473684210526316</v>
      </c>
      <c r="I14" s="3">
        <v>14</v>
      </c>
      <c r="J14" s="28">
        <f t="shared" si="3"/>
        <v>0.93333333333333335</v>
      </c>
      <c r="K14" s="3">
        <v>18</v>
      </c>
      <c r="L14" s="28">
        <f t="shared" si="4"/>
        <v>0.9</v>
      </c>
      <c r="M14" s="123">
        <v>16</v>
      </c>
      <c r="N14" s="28">
        <f t="shared" si="5"/>
        <v>0.88888888888888884</v>
      </c>
      <c r="O14" s="3">
        <v>2</v>
      </c>
      <c r="P14" s="129">
        <f t="shared" si="6"/>
        <v>1</v>
      </c>
      <c r="Q14" s="28">
        <f t="shared" si="7"/>
        <v>0.92006978229888448</v>
      </c>
    </row>
    <row r="15" spans="1:17" ht="35.1" customHeight="1">
      <c r="A15" s="149">
        <v>10</v>
      </c>
      <c r="B15" s="144" t="s">
        <v>129</v>
      </c>
      <c r="C15" s="41">
        <v>10</v>
      </c>
      <c r="D15" s="28">
        <f t="shared" si="0"/>
        <v>0.58823529411764708</v>
      </c>
      <c r="E15" s="109">
        <v>14</v>
      </c>
      <c r="F15" s="28">
        <f t="shared" si="1"/>
        <v>0.82352941176470584</v>
      </c>
      <c r="G15" s="3">
        <v>14</v>
      </c>
      <c r="H15" s="28">
        <f t="shared" si="2"/>
        <v>0.73684210526315785</v>
      </c>
      <c r="I15" s="3">
        <v>11</v>
      </c>
      <c r="J15" s="28">
        <f t="shared" si="3"/>
        <v>0.73333333333333328</v>
      </c>
      <c r="K15" s="3">
        <v>15</v>
      </c>
      <c r="L15" s="28">
        <f t="shared" si="4"/>
        <v>0.75</v>
      </c>
      <c r="M15" s="123">
        <v>10</v>
      </c>
      <c r="N15" s="28">
        <f t="shared" si="5"/>
        <v>0.55555555555555558</v>
      </c>
      <c r="O15" s="3">
        <v>2</v>
      </c>
      <c r="P15" s="129">
        <f t="shared" si="6"/>
        <v>1</v>
      </c>
      <c r="Q15" s="28">
        <f t="shared" si="7"/>
        <v>0.74107081429062849</v>
      </c>
    </row>
    <row r="16" spans="1:17" ht="35.1" customHeight="1">
      <c r="A16" s="149">
        <v>11</v>
      </c>
      <c r="B16" s="144" t="s">
        <v>130</v>
      </c>
      <c r="C16" s="41">
        <v>4</v>
      </c>
      <c r="D16" s="28">
        <f t="shared" si="0"/>
        <v>0.23529411764705882</v>
      </c>
      <c r="E16" s="109">
        <v>10</v>
      </c>
      <c r="F16" s="28">
        <f t="shared" si="1"/>
        <v>0.58823529411764708</v>
      </c>
      <c r="G16" s="3">
        <v>11</v>
      </c>
      <c r="H16" s="28">
        <f t="shared" si="2"/>
        <v>0.57894736842105265</v>
      </c>
      <c r="I16" s="3">
        <v>5</v>
      </c>
      <c r="J16" s="28">
        <f t="shared" si="3"/>
        <v>0.33333333333333331</v>
      </c>
      <c r="K16" s="3">
        <v>9</v>
      </c>
      <c r="L16" s="28">
        <f t="shared" si="4"/>
        <v>0.45</v>
      </c>
      <c r="M16" s="123">
        <v>4</v>
      </c>
      <c r="N16" s="28">
        <f t="shared" si="5"/>
        <v>0.22222222222222221</v>
      </c>
      <c r="O16" s="3">
        <v>0</v>
      </c>
      <c r="P16" s="129">
        <f t="shared" si="6"/>
        <v>0</v>
      </c>
      <c r="Q16" s="28">
        <f t="shared" si="7"/>
        <v>0.34400461939161631</v>
      </c>
    </row>
    <row r="17" spans="1:17" ht="35.1" customHeight="1">
      <c r="A17" s="149">
        <v>12</v>
      </c>
      <c r="B17" s="144" t="s">
        <v>131</v>
      </c>
      <c r="C17" s="41">
        <v>2</v>
      </c>
      <c r="D17" s="28">
        <f t="shared" si="0"/>
        <v>0.11764705882352941</v>
      </c>
      <c r="E17" s="109">
        <v>2</v>
      </c>
      <c r="F17" s="28">
        <f t="shared" si="1"/>
        <v>0.11764705882352941</v>
      </c>
      <c r="G17" s="3">
        <v>2</v>
      </c>
      <c r="H17" s="28">
        <f t="shared" si="2"/>
        <v>0.10526315789473684</v>
      </c>
      <c r="I17" s="3">
        <v>2</v>
      </c>
      <c r="J17" s="28">
        <f t="shared" si="3"/>
        <v>0.13333333333333333</v>
      </c>
      <c r="K17" s="3">
        <v>2</v>
      </c>
      <c r="L17" s="28">
        <f t="shared" si="4"/>
        <v>0.1</v>
      </c>
      <c r="M17" s="123">
        <v>2</v>
      </c>
      <c r="N17" s="28">
        <f t="shared" si="5"/>
        <v>0.1111111111111111</v>
      </c>
      <c r="O17" s="3">
        <v>0</v>
      </c>
      <c r="P17" s="129">
        <f t="shared" si="6"/>
        <v>0</v>
      </c>
      <c r="Q17" s="28">
        <f t="shared" si="7"/>
        <v>9.7857388569462883E-2</v>
      </c>
    </row>
    <row r="18" spans="1:17" ht="35.1" customHeight="1">
      <c r="A18" s="149">
        <v>13</v>
      </c>
      <c r="B18" s="144" t="s">
        <v>132</v>
      </c>
      <c r="C18" s="41">
        <v>4</v>
      </c>
      <c r="D18" s="28">
        <f t="shared" si="0"/>
        <v>0.23529411764705882</v>
      </c>
      <c r="E18" s="109">
        <v>6</v>
      </c>
      <c r="F18" s="28">
        <f t="shared" si="1"/>
        <v>0.35294117647058826</v>
      </c>
      <c r="G18" s="3">
        <v>5</v>
      </c>
      <c r="H18" s="28">
        <f t="shared" si="2"/>
        <v>0.26315789473684209</v>
      </c>
      <c r="I18" s="3">
        <v>3</v>
      </c>
      <c r="J18" s="28">
        <f t="shared" si="3"/>
        <v>0.2</v>
      </c>
      <c r="K18" s="3">
        <v>7</v>
      </c>
      <c r="L18" s="28">
        <f t="shared" si="4"/>
        <v>0.35</v>
      </c>
      <c r="M18" s="123">
        <v>4</v>
      </c>
      <c r="N18" s="28">
        <f t="shared" si="5"/>
        <v>0.22222222222222221</v>
      </c>
      <c r="O18" s="3">
        <v>0</v>
      </c>
      <c r="P18" s="129">
        <f t="shared" si="6"/>
        <v>0</v>
      </c>
      <c r="Q18" s="28">
        <f t="shared" si="7"/>
        <v>0.23194505872524449</v>
      </c>
    </row>
    <row r="19" spans="1:17" ht="35.1" customHeight="1">
      <c r="A19" s="149">
        <v>14</v>
      </c>
      <c r="B19" s="144" t="s">
        <v>133</v>
      </c>
      <c r="C19" s="41">
        <v>12</v>
      </c>
      <c r="D19" s="28">
        <f t="shared" si="0"/>
        <v>0.70588235294117652</v>
      </c>
      <c r="E19" s="109">
        <v>14</v>
      </c>
      <c r="F19" s="28">
        <f t="shared" si="1"/>
        <v>0.82352941176470584</v>
      </c>
      <c r="G19" s="3">
        <v>14</v>
      </c>
      <c r="H19" s="28">
        <f t="shared" si="2"/>
        <v>0.73684210526315785</v>
      </c>
      <c r="I19" s="3">
        <v>13</v>
      </c>
      <c r="J19" s="28">
        <f t="shared" si="3"/>
        <v>0.8666666666666667</v>
      </c>
      <c r="K19" s="3">
        <v>16</v>
      </c>
      <c r="L19" s="28">
        <f t="shared" si="4"/>
        <v>0.8</v>
      </c>
      <c r="M19" s="123">
        <v>13</v>
      </c>
      <c r="N19" s="28">
        <f t="shared" si="5"/>
        <v>0.72222222222222221</v>
      </c>
      <c r="O19" s="3">
        <v>1</v>
      </c>
      <c r="P19" s="129">
        <f t="shared" si="6"/>
        <v>0.5</v>
      </c>
      <c r="Q19" s="28">
        <f t="shared" si="7"/>
        <v>0.73644896555113271</v>
      </c>
    </row>
    <row r="20" spans="1:17" ht="35.1" customHeight="1">
      <c r="A20" s="149">
        <v>15</v>
      </c>
      <c r="B20" s="144" t="s">
        <v>134</v>
      </c>
      <c r="C20" s="41">
        <v>16</v>
      </c>
      <c r="D20" s="28">
        <f t="shared" si="0"/>
        <v>0.94117647058823528</v>
      </c>
      <c r="E20" s="109">
        <v>17</v>
      </c>
      <c r="F20" s="28">
        <f t="shared" si="1"/>
        <v>1</v>
      </c>
      <c r="G20" s="3">
        <v>19</v>
      </c>
      <c r="H20" s="28">
        <f t="shared" si="2"/>
        <v>1</v>
      </c>
      <c r="I20" s="3">
        <v>14</v>
      </c>
      <c r="J20" s="28">
        <f t="shared" si="3"/>
        <v>0.93333333333333335</v>
      </c>
      <c r="K20" s="3">
        <v>20</v>
      </c>
      <c r="L20" s="28">
        <f t="shared" si="4"/>
        <v>1</v>
      </c>
      <c r="M20" s="123">
        <v>15</v>
      </c>
      <c r="N20" s="28">
        <f t="shared" si="5"/>
        <v>0.83333333333333337</v>
      </c>
      <c r="O20" s="3">
        <v>2</v>
      </c>
      <c r="P20" s="129">
        <f t="shared" si="6"/>
        <v>1</v>
      </c>
      <c r="Q20" s="28">
        <f t="shared" si="7"/>
        <v>0.95826330532212889</v>
      </c>
    </row>
    <row r="21" spans="1:17" ht="35.1" customHeight="1">
      <c r="A21" s="149">
        <v>16</v>
      </c>
      <c r="B21" s="144" t="s">
        <v>135</v>
      </c>
      <c r="C21" s="41">
        <v>3</v>
      </c>
      <c r="D21" s="28">
        <f t="shared" si="0"/>
        <v>0.17647058823529413</v>
      </c>
      <c r="E21" s="109">
        <v>6</v>
      </c>
      <c r="F21" s="28">
        <f t="shared" si="1"/>
        <v>0.35294117647058826</v>
      </c>
      <c r="G21" s="3">
        <v>5</v>
      </c>
      <c r="H21" s="28">
        <f t="shared" si="2"/>
        <v>0.26315789473684209</v>
      </c>
      <c r="I21" s="3">
        <v>7</v>
      </c>
      <c r="J21" s="28">
        <f t="shared" si="3"/>
        <v>0.46666666666666667</v>
      </c>
      <c r="K21" s="3">
        <v>7</v>
      </c>
      <c r="L21" s="28">
        <f t="shared" si="4"/>
        <v>0.35</v>
      </c>
      <c r="M21" s="123">
        <v>6</v>
      </c>
      <c r="N21" s="28">
        <f t="shared" si="5"/>
        <v>0.33333333333333331</v>
      </c>
      <c r="O21" s="3">
        <v>1</v>
      </c>
      <c r="P21" s="129">
        <f t="shared" si="6"/>
        <v>0.5</v>
      </c>
      <c r="Q21" s="28">
        <f t="shared" si="7"/>
        <v>0.34893852277753201</v>
      </c>
    </row>
    <row r="22" spans="1:17" ht="35.1" customHeight="1">
      <c r="A22" s="149">
        <v>17</v>
      </c>
      <c r="B22" s="144" t="s">
        <v>136</v>
      </c>
      <c r="C22" s="41">
        <v>9</v>
      </c>
      <c r="D22" s="28">
        <f t="shared" si="0"/>
        <v>0.52941176470588236</v>
      </c>
      <c r="E22" s="109">
        <v>12</v>
      </c>
      <c r="F22" s="28">
        <f t="shared" si="1"/>
        <v>0.70588235294117652</v>
      </c>
      <c r="G22" s="3">
        <v>12</v>
      </c>
      <c r="H22" s="28">
        <f t="shared" si="2"/>
        <v>0.63157894736842102</v>
      </c>
      <c r="I22" s="3">
        <v>10</v>
      </c>
      <c r="J22" s="28">
        <f t="shared" si="3"/>
        <v>0.66666666666666663</v>
      </c>
      <c r="K22" s="3">
        <v>14</v>
      </c>
      <c r="L22" s="28">
        <f t="shared" si="4"/>
        <v>0.7</v>
      </c>
      <c r="M22" s="123">
        <v>11</v>
      </c>
      <c r="N22" s="28">
        <f t="shared" si="5"/>
        <v>0.61111111111111116</v>
      </c>
      <c r="O22" s="3">
        <v>2</v>
      </c>
      <c r="P22" s="129">
        <f t="shared" si="6"/>
        <v>1</v>
      </c>
      <c r="Q22" s="28">
        <f t="shared" si="7"/>
        <v>0.69209297754189392</v>
      </c>
    </row>
    <row r="23" spans="1:17" ht="35.1" customHeight="1">
      <c r="A23" s="149">
        <v>18</v>
      </c>
      <c r="B23" s="144" t="s">
        <v>137</v>
      </c>
      <c r="C23" s="41">
        <v>12</v>
      </c>
      <c r="D23" s="28">
        <f t="shared" si="0"/>
        <v>0.70588235294117652</v>
      </c>
      <c r="E23" s="109">
        <v>13</v>
      </c>
      <c r="F23" s="28">
        <f t="shared" si="1"/>
        <v>0.76470588235294112</v>
      </c>
      <c r="G23" s="3">
        <v>15</v>
      </c>
      <c r="H23" s="28">
        <f t="shared" si="2"/>
        <v>0.78947368421052633</v>
      </c>
      <c r="I23" s="3">
        <v>12</v>
      </c>
      <c r="J23" s="28">
        <f t="shared" si="3"/>
        <v>0.8</v>
      </c>
      <c r="K23" s="3">
        <v>15</v>
      </c>
      <c r="L23" s="28">
        <f t="shared" si="4"/>
        <v>0.75</v>
      </c>
      <c r="M23" s="123">
        <v>12</v>
      </c>
      <c r="N23" s="28">
        <f t="shared" si="5"/>
        <v>0.66666666666666663</v>
      </c>
      <c r="O23" s="3">
        <v>1</v>
      </c>
      <c r="P23" s="129">
        <f t="shared" si="6"/>
        <v>0.5</v>
      </c>
      <c r="Q23" s="28">
        <f t="shared" si="7"/>
        <v>0.71096122659590155</v>
      </c>
    </row>
    <row r="24" spans="1:17" ht="35.1" customHeight="1">
      <c r="A24" s="149">
        <v>19</v>
      </c>
      <c r="B24" s="144" t="s">
        <v>138</v>
      </c>
      <c r="C24" s="41">
        <v>11</v>
      </c>
      <c r="D24" s="28">
        <f t="shared" si="0"/>
        <v>0.6470588235294118</v>
      </c>
      <c r="E24" s="109">
        <v>13</v>
      </c>
      <c r="F24" s="28">
        <f t="shared" si="1"/>
        <v>0.76470588235294112</v>
      </c>
      <c r="G24" s="3">
        <v>15</v>
      </c>
      <c r="H24" s="28">
        <f t="shared" si="2"/>
        <v>0.78947368421052633</v>
      </c>
      <c r="I24" s="3">
        <v>12</v>
      </c>
      <c r="J24" s="28">
        <f t="shared" si="3"/>
        <v>0.8</v>
      </c>
      <c r="K24" s="3">
        <v>15</v>
      </c>
      <c r="L24" s="28">
        <f t="shared" si="4"/>
        <v>0.75</v>
      </c>
      <c r="M24" s="123">
        <v>12</v>
      </c>
      <c r="N24" s="28">
        <f t="shared" si="5"/>
        <v>0.66666666666666663</v>
      </c>
      <c r="O24" s="3">
        <v>2</v>
      </c>
      <c r="P24" s="129">
        <f t="shared" si="6"/>
        <v>1</v>
      </c>
      <c r="Q24" s="28">
        <f t="shared" si="7"/>
        <v>0.77398643667993505</v>
      </c>
    </row>
    <row r="25" spans="1:17" ht="35.1" customHeight="1">
      <c r="A25" s="149">
        <v>20</v>
      </c>
      <c r="B25" s="144" t="s">
        <v>139</v>
      </c>
      <c r="C25" s="41">
        <v>4</v>
      </c>
      <c r="D25" s="28">
        <f t="shared" si="0"/>
        <v>0.23529411764705882</v>
      </c>
      <c r="E25" s="109">
        <v>3</v>
      </c>
      <c r="F25" s="28">
        <f t="shared" si="1"/>
        <v>0.17647058823529413</v>
      </c>
      <c r="G25" s="3">
        <v>4</v>
      </c>
      <c r="H25" s="28">
        <f t="shared" si="2"/>
        <v>0.21052631578947367</v>
      </c>
      <c r="I25" s="3">
        <v>2</v>
      </c>
      <c r="J25" s="28">
        <f t="shared" si="3"/>
        <v>0.13333333333333333</v>
      </c>
      <c r="K25" s="3">
        <v>4</v>
      </c>
      <c r="L25" s="28">
        <f t="shared" si="4"/>
        <v>0.2</v>
      </c>
      <c r="M25" s="123">
        <v>4</v>
      </c>
      <c r="N25" s="28">
        <f t="shared" si="5"/>
        <v>0.22222222222222221</v>
      </c>
      <c r="O25" s="3">
        <v>2</v>
      </c>
      <c r="P25" s="129">
        <f t="shared" si="6"/>
        <v>1</v>
      </c>
      <c r="Q25" s="28">
        <f t="shared" si="7"/>
        <v>0.31112093960391174</v>
      </c>
    </row>
    <row r="26" spans="1:17" ht="35.1" customHeight="1">
      <c r="A26" s="149">
        <v>21</v>
      </c>
      <c r="B26" s="144" t="s">
        <v>140</v>
      </c>
      <c r="C26" s="41">
        <v>13</v>
      </c>
      <c r="D26" s="28">
        <f t="shared" si="0"/>
        <v>0.76470588235294112</v>
      </c>
      <c r="E26" s="109">
        <v>11</v>
      </c>
      <c r="F26" s="28">
        <f t="shared" si="1"/>
        <v>0.6470588235294118</v>
      </c>
      <c r="G26" s="3">
        <v>13</v>
      </c>
      <c r="H26" s="28">
        <f t="shared" si="2"/>
        <v>0.68421052631578949</v>
      </c>
      <c r="I26" s="3">
        <v>11</v>
      </c>
      <c r="J26" s="28">
        <f t="shared" si="3"/>
        <v>0.73333333333333328</v>
      </c>
      <c r="K26" s="3">
        <v>17</v>
      </c>
      <c r="L26" s="28">
        <f t="shared" si="4"/>
        <v>0.85</v>
      </c>
      <c r="M26" s="123">
        <v>11</v>
      </c>
      <c r="N26" s="28">
        <f t="shared" si="5"/>
        <v>0.61111111111111116</v>
      </c>
      <c r="O26" s="3">
        <v>1</v>
      </c>
      <c r="P26" s="129">
        <f t="shared" si="6"/>
        <v>0.5</v>
      </c>
      <c r="Q26" s="28">
        <f t="shared" si="7"/>
        <v>0.6843456680917982</v>
      </c>
    </row>
    <row r="27" spans="1:17" ht="35.1" customHeight="1">
      <c r="A27" s="149">
        <v>22</v>
      </c>
      <c r="B27" s="144" t="s">
        <v>141</v>
      </c>
      <c r="C27" s="41">
        <v>12</v>
      </c>
      <c r="D27" s="28">
        <f t="shared" si="0"/>
        <v>0.70588235294117652</v>
      </c>
      <c r="E27" s="109">
        <v>13</v>
      </c>
      <c r="F27" s="28">
        <f t="shared" si="1"/>
        <v>0.76470588235294112</v>
      </c>
      <c r="G27" s="3">
        <v>13</v>
      </c>
      <c r="H27" s="28">
        <f t="shared" si="2"/>
        <v>0.68421052631578949</v>
      </c>
      <c r="I27" s="3">
        <v>10</v>
      </c>
      <c r="J27" s="28">
        <f t="shared" si="3"/>
        <v>0.66666666666666663</v>
      </c>
      <c r="K27" s="3">
        <v>14</v>
      </c>
      <c r="L27" s="28">
        <f t="shared" si="4"/>
        <v>0.7</v>
      </c>
      <c r="M27" s="123">
        <v>12</v>
      </c>
      <c r="N27" s="28">
        <f t="shared" si="5"/>
        <v>0.66666666666666663</v>
      </c>
      <c r="O27" s="3">
        <v>1</v>
      </c>
      <c r="P27" s="129">
        <f t="shared" si="6"/>
        <v>0.5</v>
      </c>
      <c r="Q27" s="28">
        <f t="shared" si="7"/>
        <v>0.66973315642046294</v>
      </c>
    </row>
    <row r="28" spans="1:17" ht="35.1" customHeight="1">
      <c r="A28" s="149">
        <v>23</v>
      </c>
      <c r="B28" s="144" t="s">
        <v>142</v>
      </c>
      <c r="C28" s="41">
        <v>14</v>
      </c>
      <c r="D28" s="28">
        <f t="shared" si="0"/>
        <v>0.82352941176470584</v>
      </c>
      <c r="E28" s="109">
        <v>13</v>
      </c>
      <c r="F28" s="28">
        <f t="shared" si="1"/>
        <v>0.76470588235294112</v>
      </c>
      <c r="G28" s="3">
        <v>14</v>
      </c>
      <c r="H28" s="28">
        <f t="shared" si="2"/>
        <v>0.73684210526315785</v>
      </c>
      <c r="I28" s="3">
        <v>13</v>
      </c>
      <c r="J28" s="28">
        <f t="shared" si="3"/>
        <v>0.8666666666666667</v>
      </c>
      <c r="K28" s="3">
        <v>17</v>
      </c>
      <c r="L28" s="28">
        <f t="shared" si="4"/>
        <v>0.85</v>
      </c>
      <c r="M28" s="123">
        <v>13</v>
      </c>
      <c r="N28" s="28">
        <f t="shared" si="5"/>
        <v>0.72222222222222221</v>
      </c>
      <c r="O28" s="3">
        <v>2</v>
      </c>
      <c r="P28" s="129">
        <f t="shared" si="6"/>
        <v>1</v>
      </c>
      <c r="Q28" s="28">
        <f t="shared" si="7"/>
        <v>0.82342375546709901</v>
      </c>
    </row>
    <row r="29" spans="1:17" ht="35.1" customHeight="1">
      <c r="A29" s="149">
        <v>24</v>
      </c>
      <c r="B29" s="144" t="s">
        <v>143</v>
      </c>
      <c r="C29" s="41">
        <v>16</v>
      </c>
      <c r="D29" s="28">
        <f t="shared" si="0"/>
        <v>0.94117647058823528</v>
      </c>
      <c r="E29" s="109">
        <v>15</v>
      </c>
      <c r="F29" s="28">
        <f t="shared" si="1"/>
        <v>0.88235294117647056</v>
      </c>
      <c r="G29" s="3">
        <v>16</v>
      </c>
      <c r="H29" s="28">
        <f t="shared" si="2"/>
        <v>0.84210526315789469</v>
      </c>
      <c r="I29" s="3">
        <v>15</v>
      </c>
      <c r="J29" s="28">
        <f t="shared" si="3"/>
        <v>1</v>
      </c>
      <c r="K29" s="3">
        <v>18</v>
      </c>
      <c r="L29" s="28">
        <f t="shared" si="4"/>
        <v>0.9</v>
      </c>
      <c r="M29" s="123">
        <v>14</v>
      </c>
      <c r="N29" s="28">
        <f t="shared" si="5"/>
        <v>0.77777777777777779</v>
      </c>
      <c r="O29" s="3">
        <v>2</v>
      </c>
      <c r="P29" s="129">
        <f t="shared" si="6"/>
        <v>1</v>
      </c>
      <c r="Q29" s="28">
        <f t="shared" si="7"/>
        <v>0.90620177895719689</v>
      </c>
    </row>
    <row r="30" spans="1:17" ht="35.1" customHeight="1">
      <c r="A30" s="149">
        <v>25</v>
      </c>
      <c r="B30" s="144" t="s">
        <v>144</v>
      </c>
      <c r="C30" s="41">
        <v>2</v>
      </c>
      <c r="D30" s="28">
        <f t="shared" si="0"/>
        <v>0.11764705882352941</v>
      </c>
      <c r="E30" s="109">
        <v>7</v>
      </c>
      <c r="F30" s="28">
        <f t="shared" si="1"/>
        <v>0.41176470588235292</v>
      </c>
      <c r="G30" s="3">
        <v>8</v>
      </c>
      <c r="H30" s="28">
        <f t="shared" si="2"/>
        <v>0.42105263157894735</v>
      </c>
      <c r="I30" s="3">
        <v>7</v>
      </c>
      <c r="J30" s="28">
        <f t="shared" si="3"/>
        <v>0.46666666666666667</v>
      </c>
      <c r="K30" s="3">
        <v>8</v>
      </c>
      <c r="L30" s="28">
        <f t="shared" si="4"/>
        <v>0.4</v>
      </c>
      <c r="M30" s="123">
        <v>7</v>
      </c>
      <c r="N30" s="28">
        <f t="shared" si="5"/>
        <v>0.3888888888888889</v>
      </c>
      <c r="O30" s="3">
        <v>2</v>
      </c>
      <c r="P30" s="129">
        <f t="shared" si="6"/>
        <v>1</v>
      </c>
      <c r="Q30" s="28">
        <f t="shared" si="7"/>
        <v>0.45800285026291215</v>
      </c>
    </row>
    <row r="31" spans="1:17" ht="35.1" customHeight="1">
      <c r="A31" s="149">
        <v>26</v>
      </c>
      <c r="B31" s="144" t="s">
        <v>145</v>
      </c>
      <c r="C31" s="41">
        <v>11</v>
      </c>
      <c r="D31" s="28">
        <f t="shared" si="0"/>
        <v>0.6470588235294118</v>
      </c>
      <c r="E31" s="109">
        <v>14</v>
      </c>
      <c r="F31" s="28">
        <f t="shared" si="1"/>
        <v>0.82352941176470584</v>
      </c>
      <c r="G31" s="3">
        <v>16</v>
      </c>
      <c r="H31" s="28">
        <f t="shared" si="2"/>
        <v>0.84210526315789469</v>
      </c>
      <c r="I31" s="3">
        <v>12</v>
      </c>
      <c r="J31" s="28">
        <f t="shared" si="3"/>
        <v>0.8</v>
      </c>
      <c r="K31" s="3">
        <v>17</v>
      </c>
      <c r="L31" s="28">
        <f t="shared" si="4"/>
        <v>0.85</v>
      </c>
      <c r="M31" s="123">
        <v>12</v>
      </c>
      <c r="N31" s="28">
        <f t="shared" si="5"/>
        <v>0.66666666666666663</v>
      </c>
      <c r="O31" s="3">
        <v>2</v>
      </c>
      <c r="P31" s="129">
        <f t="shared" si="6"/>
        <v>1</v>
      </c>
      <c r="Q31" s="28">
        <f t="shared" si="7"/>
        <v>0.80419430930266844</v>
      </c>
    </row>
    <row r="32" spans="1:17" ht="35.1" customHeight="1">
      <c r="A32" s="149">
        <v>27</v>
      </c>
      <c r="B32" s="144" t="s">
        <v>146</v>
      </c>
      <c r="C32" s="41">
        <v>1</v>
      </c>
      <c r="D32" s="28">
        <f t="shared" si="0"/>
        <v>5.8823529411764705E-2</v>
      </c>
      <c r="E32" s="109">
        <v>1</v>
      </c>
      <c r="F32" s="28">
        <f t="shared" si="1"/>
        <v>5.8823529411764705E-2</v>
      </c>
      <c r="G32" s="3">
        <v>0</v>
      </c>
      <c r="H32" s="28">
        <f t="shared" si="2"/>
        <v>0</v>
      </c>
      <c r="I32" s="3">
        <v>0</v>
      </c>
      <c r="J32" s="28">
        <f t="shared" si="3"/>
        <v>0</v>
      </c>
      <c r="K32" s="3">
        <v>1</v>
      </c>
      <c r="L32" s="28">
        <f t="shared" si="4"/>
        <v>0.05</v>
      </c>
      <c r="M32" s="123">
        <v>0</v>
      </c>
      <c r="N32" s="28">
        <f t="shared" si="5"/>
        <v>0</v>
      </c>
      <c r="O32" s="3">
        <v>2</v>
      </c>
      <c r="P32" s="129">
        <f t="shared" si="6"/>
        <v>1</v>
      </c>
      <c r="Q32" s="28">
        <f t="shared" si="7"/>
        <v>0.16680672268907565</v>
      </c>
    </row>
    <row r="33" spans="1:17" ht="35.1" customHeight="1">
      <c r="A33" s="149">
        <v>28</v>
      </c>
      <c r="B33" s="144" t="s">
        <v>147</v>
      </c>
      <c r="C33" s="41">
        <v>15</v>
      </c>
      <c r="D33" s="28">
        <f t="shared" si="0"/>
        <v>0.88235294117647056</v>
      </c>
      <c r="E33" s="109">
        <v>15</v>
      </c>
      <c r="F33" s="28">
        <f t="shared" si="1"/>
        <v>0.88235294117647056</v>
      </c>
      <c r="G33" s="3">
        <v>16</v>
      </c>
      <c r="H33" s="28">
        <f t="shared" si="2"/>
        <v>0.84210526315789469</v>
      </c>
      <c r="I33" s="3">
        <v>15</v>
      </c>
      <c r="J33" s="28">
        <f t="shared" si="3"/>
        <v>1</v>
      </c>
      <c r="K33" s="3">
        <v>18</v>
      </c>
      <c r="L33" s="28">
        <f t="shared" si="4"/>
        <v>0.9</v>
      </c>
      <c r="M33" s="123">
        <v>15</v>
      </c>
      <c r="N33" s="28">
        <f t="shared" si="5"/>
        <v>0.83333333333333337</v>
      </c>
      <c r="O33" s="3">
        <v>2</v>
      </c>
      <c r="P33" s="129">
        <f t="shared" si="6"/>
        <v>1</v>
      </c>
      <c r="Q33" s="28">
        <f t="shared" si="7"/>
        <v>0.90573492554916701</v>
      </c>
    </row>
    <row r="34" spans="1:17" ht="35.1" customHeight="1">
      <c r="A34" s="149">
        <v>29</v>
      </c>
      <c r="B34" s="144" t="s">
        <v>148</v>
      </c>
      <c r="C34" s="41">
        <v>5</v>
      </c>
      <c r="D34" s="28">
        <f t="shared" si="0"/>
        <v>0.29411764705882354</v>
      </c>
      <c r="E34" s="109">
        <v>8</v>
      </c>
      <c r="F34" s="28">
        <f t="shared" si="1"/>
        <v>0.47058823529411764</v>
      </c>
      <c r="G34" s="3">
        <v>7</v>
      </c>
      <c r="H34" s="28">
        <f t="shared" si="2"/>
        <v>0.36842105263157893</v>
      </c>
      <c r="I34" s="3">
        <v>5</v>
      </c>
      <c r="J34" s="28">
        <f t="shared" si="3"/>
        <v>0.33333333333333331</v>
      </c>
      <c r="K34" s="3">
        <v>7</v>
      </c>
      <c r="L34" s="28">
        <f t="shared" si="4"/>
        <v>0.35</v>
      </c>
      <c r="M34" s="123">
        <v>6</v>
      </c>
      <c r="N34" s="28">
        <f t="shared" si="5"/>
        <v>0.33333333333333331</v>
      </c>
      <c r="O34" s="3">
        <v>2</v>
      </c>
      <c r="P34" s="129">
        <f t="shared" si="6"/>
        <v>1</v>
      </c>
      <c r="Q34" s="28">
        <f t="shared" si="7"/>
        <v>0.44997051452159814</v>
      </c>
    </row>
    <row r="35" spans="1:17" ht="35.1" customHeight="1">
      <c r="A35" s="149">
        <v>30</v>
      </c>
      <c r="B35" s="144" t="s">
        <v>149</v>
      </c>
      <c r="C35" s="41">
        <v>14</v>
      </c>
      <c r="D35" s="28">
        <f t="shared" si="0"/>
        <v>0.82352941176470584</v>
      </c>
      <c r="E35" s="109">
        <v>15</v>
      </c>
      <c r="F35" s="28">
        <f t="shared" si="1"/>
        <v>0.88235294117647056</v>
      </c>
      <c r="G35" s="3">
        <v>16</v>
      </c>
      <c r="H35" s="28">
        <f t="shared" si="2"/>
        <v>0.84210526315789469</v>
      </c>
      <c r="I35" s="3">
        <v>11</v>
      </c>
      <c r="J35" s="28">
        <f t="shared" si="3"/>
        <v>0.73333333333333328</v>
      </c>
      <c r="K35" s="3">
        <v>18</v>
      </c>
      <c r="L35" s="28">
        <f t="shared" si="4"/>
        <v>0.9</v>
      </c>
      <c r="M35" s="123">
        <v>12</v>
      </c>
      <c r="N35" s="28">
        <f t="shared" si="5"/>
        <v>0.66666666666666663</v>
      </c>
      <c r="O35" s="3">
        <v>2</v>
      </c>
      <c r="P35" s="129">
        <f t="shared" si="6"/>
        <v>1</v>
      </c>
      <c r="Q35" s="28">
        <f t="shared" si="7"/>
        <v>0.83542680229986743</v>
      </c>
    </row>
    <row r="36" spans="1:17" ht="35.1" customHeight="1">
      <c r="A36" s="149">
        <v>31</v>
      </c>
      <c r="B36" s="144" t="s">
        <v>150</v>
      </c>
      <c r="C36" s="41">
        <v>0</v>
      </c>
      <c r="D36" s="28">
        <f t="shared" si="0"/>
        <v>0</v>
      </c>
      <c r="E36" s="109">
        <v>0</v>
      </c>
      <c r="F36" s="28">
        <f t="shared" si="1"/>
        <v>0</v>
      </c>
      <c r="G36" s="3">
        <v>0</v>
      </c>
      <c r="H36" s="28">
        <f t="shared" si="2"/>
        <v>0</v>
      </c>
      <c r="I36" s="3">
        <v>1</v>
      </c>
      <c r="J36" s="28">
        <f t="shared" si="3"/>
        <v>6.6666666666666666E-2</v>
      </c>
      <c r="K36" s="3">
        <v>2</v>
      </c>
      <c r="L36" s="28">
        <f t="shared" si="4"/>
        <v>0.1</v>
      </c>
      <c r="M36" s="123">
        <v>2</v>
      </c>
      <c r="N36" s="28">
        <f t="shared" si="5"/>
        <v>0.1111111111111111</v>
      </c>
      <c r="O36" s="3">
        <v>2</v>
      </c>
      <c r="P36" s="129">
        <f t="shared" si="6"/>
        <v>1</v>
      </c>
      <c r="Q36" s="28">
        <f t="shared" si="7"/>
        <v>0.18253968253968253</v>
      </c>
    </row>
    <row r="37" spans="1:17" ht="35.1" customHeight="1">
      <c r="A37" s="150">
        <v>32</v>
      </c>
      <c r="B37" s="145" t="s">
        <v>151</v>
      </c>
      <c r="C37" s="41">
        <v>0</v>
      </c>
      <c r="D37" s="28">
        <f t="shared" si="0"/>
        <v>0</v>
      </c>
      <c r="E37" s="109">
        <v>0</v>
      </c>
      <c r="F37" s="28">
        <f t="shared" si="1"/>
        <v>0</v>
      </c>
      <c r="G37" s="3">
        <v>0</v>
      </c>
      <c r="H37" s="28">
        <f t="shared" si="2"/>
        <v>0</v>
      </c>
      <c r="I37" s="3">
        <v>0</v>
      </c>
      <c r="J37" s="28">
        <f t="shared" si="3"/>
        <v>0</v>
      </c>
      <c r="K37" s="3">
        <v>0</v>
      </c>
      <c r="L37" s="28">
        <f t="shared" si="4"/>
        <v>0</v>
      </c>
      <c r="M37" s="123">
        <v>0</v>
      </c>
      <c r="N37" s="28">
        <f t="shared" si="5"/>
        <v>0</v>
      </c>
      <c r="O37" s="3">
        <v>0</v>
      </c>
      <c r="P37" s="129">
        <f t="shared" si="6"/>
        <v>0</v>
      </c>
      <c r="Q37" s="28">
        <f t="shared" si="7"/>
        <v>0</v>
      </c>
    </row>
    <row r="38" spans="1:17" ht="35.1" customHeight="1">
      <c r="A38" s="149">
        <v>33</v>
      </c>
      <c r="B38" s="144" t="s">
        <v>152</v>
      </c>
      <c r="C38" s="41">
        <v>11</v>
      </c>
      <c r="D38" s="28">
        <f t="shared" si="0"/>
        <v>0.6470588235294118</v>
      </c>
      <c r="E38" s="109">
        <v>9</v>
      </c>
      <c r="F38" s="28">
        <f t="shared" si="1"/>
        <v>0.52941176470588236</v>
      </c>
      <c r="G38" s="3">
        <v>15</v>
      </c>
      <c r="H38" s="28">
        <f t="shared" si="2"/>
        <v>0.78947368421052633</v>
      </c>
      <c r="I38" s="3">
        <v>6</v>
      </c>
      <c r="J38" s="28">
        <f t="shared" si="3"/>
        <v>0.4</v>
      </c>
      <c r="K38" s="3">
        <v>10</v>
      </c>
      <c r="L38" s="28">
        <f t="shared" si="4"/>
        <v>0.5</v>
      </c>
      <c r="M38" s="123">
        <v>11</v>
      </c>
      <c r="N38" s="28">
        <f t="shared" si="5"/>
        <v>0.61111111111111116</v>
      </c>
      <c r="O38" s="3">
        <v>0</v>
      </c>
      <c r="P38" s="129">
        <f t="shared" si="6"/>
        <v>0</v>
      </c>
      <c r="Q38" s="28">
        <f t="shared" si="7"/>
        <v>0.49672219765099024</v>
      </c>
    </row>
    <row r="39" spans="1:17" ht="35.1" customHeight="1">
      <c r="A39" s="149">
        <v>34</v>
      </c>
      <c r="B39" s="144" t="s">
        <v>153</v>
      </c>
      <c r="C39" s="41">
        <v>0</v>
      </c>
      <c r="D39" s="28">
        <f t="shared" si="0"/>
        <v>0</v>
      </c>
      <c r="E39" s="109">
        <v>5</v>
      </c>
      <c r="F39" s="28">
        <f t="shared" si="1"/>
        <v>0.29411764705882354</v>
      </c>
      <c r="G39" s="3">
        <v>5</v>
      </c>
      <c r="H39" s="28">
        <f t="shared" si="2"/>
        <v>0.26315789473684209</v>
      </c>
      <c r="I39" s="3">
        <v>1</v>
      </c>
      <c r="J39" s="28">
        <f t="shared" si="3"/>
        <v>6.6666666666666666E-2</v>
      </c>
      <c r="K39" s="3">
        <v>5</v>
      </c>
      <c r="L39" s="28">
        <f t="shared" si="4"/>
        <v>0.25</v>
      </c>
      <c r="M39" s="123">
        <v>1</v>
      </c>
      <c r="N39" s="28">
        <f t="shared" si="5"/>
        <v>5.5555555555555552E-2</v>
      </c>
      <c r="O39" s="3">
        <v>2</v>
      </c>
      <c r="P39" s="129">
        <f t="shared" si="6"/>
        <v>1</v>
      </c>
      <c r="Q39" s="28">
        <f t="shared" si="7"/>
        <v>0.27564253771684111</v>
      </c>
    </row>
    <row r="40" spans="1:17" ht="35.1" customHeight="1">
      <c r="A40" s="149">
        <v>35</v>
      </c>
      <c r="B40" s="144" t="s">
        <v>154</v>
      </c>
      <c r="C40" s="41">
        <v>8</v>
      </c>
      <c r="D40" s="28">
        <f t="shared" si="0"/>
        <v>0.47058823529411764</v>
      </c>
      <c r="E40" s="109">
        <v>9</v>
      </c>
      <c r="F40" s="28">
        <f t="shared" si="1"/>
        <v>0.52941176470588236</v>
      </c>
      <c r="G40" s="3">
        <v>7</v>
      </c>
      <c r="H40" s="28">
        <f t="shared" si="2"/>
        <v>0.36842105263157893</v>
      </c>
      <c r="I40" s="3">
        <v>8</v>
      </c>
      <c r="J40" s="28">
        <f t="shared" si="3"/>
        <v>0.53333333333333333</v>
      </c>
      <c r="K40" s="3">
        <v>11</v>
      </c>
      <c r="L40" s="28">
        <f t="shared" si="4"/>
        <v>0.55000000000000004</v>
      </c>
      <c r="M40" s="123">
        <v>8</v>
      </c>
      <c r="N40" s="28">
        <f t="shared" si="5"/>
        <v>0.44444444444444442</v>
      </c>
      <c r="O40" s="3">
        <v>0</v>
      </c>
      <c r="P40" s="129">
        <f t="shared" si="6"/>
        <v>0</v>
      </c>
      <c r="Q40" s="28">
        <f t="shared" si="7"/>
        <v>0.41374269005847963</v>
      </c>
    </row>
    <row r="41" spans="1:17" ht="35.1" customHeight="1">
      <c r="A41" s="149">
        <v>36</v>
      </c>
      <c r="B41" s="144" t="s">
        <v>155</v>
      </c>
      <c r="C41" s="41">
        <v>5</v>
      </c>
      <c r="D41" s="28">
        <f t="shared" si="0"/>
        <v>0.29411764705882354</v>
      </c>
      <c r="E41" s="109">
        <v>9</v>
      </c>
      <c r="F41" s="28">
        <f t="shared" si="1"/>
        <v>0.52941176470588236</v>
      </c>
      <c r="G41" s="3">
        <v>8</v>
      </c>
      <c r="H41" s="28">
        <f t="shared" si="2"/>
        <v>0.42105263157894735</v>
      </c>
      <c r="I41" s="3">
        <v>7</v>
      </c>
      <c r="J41" s="28">
        <f t="shared" si="3"/>
        <v>0.46666666666666667</v>
      </c>
      <c r="K41" s="3">
        <v>10</v>
      </c>
      <c r="L41" s="28">
        <f t="shared" si="4"/>
        <v>0.5</v>
      </c>
      <c r="M41" s="123">
        <v>7</v>
      </c>
      <c r="N41" s="28">
        <f t="shared" si="5"/>
        <v>0.3888888888888889</v>
      </c>
      <c r="O41" s="3">
        <v>1</v>
      </c>
      <c r="P41" s="129">
        <f t="shared" si="6"/>
        <v>0.5</v>
      </c>
      <c r="Q41" s="28">
        <f t="shared" si="7"/>
        <v>0.44287679984274408</v>
      </c>
    </row>
    <row r="42" spans="1:17" ht="35.1" customHeight="1">
      <c r="A42" s="149">
        <v>37</v>
      </c>
      <c r="B42" s="144" t="s">
        <v>156</v>
      </c>
      <c r="C42" s="41">
        <v>10</v>
      </c>
      <c r="D42" s="28">
        <f t="shared" si="0"/>
        <v>0.58823529411764708</v>
      </c>
      <c r="E42" s="109">
        <v>12</v>
      </c>
      <c r="F42" s="28">
        <f t="shared" si="1"/>
        <v>0.70588235294117652</v>
      </c>
      <c r="G42" s="3">
        <v>13</v>
      </c>
      <c r="H42" s="28">
        <f t="shared" si="2"/>
        <v>0.68421052631578949</v>
      </c>
      <c r="I42" s="3">
        <v>11</v>
      </c>
      <c r="J42" s="28">
        <f t="shared" si="3"/>
        <v>0.73333333333333328</v>
      </c>
      <c r="K42" s="3">
        <v>14</v>
      </c>
      <c r="L42" s="28">
        <f t="shared" si="4"/>
        <v>0.7</v>
      </c>
      <c r="M42" s="123">
        <v>12</v>
      </c>
      <c r="N42" s="28">
        <f t="shared" si="5"/>
        <v>0.66666666666666663</v>
      </c>
      <c r="O42" s="3">
        <v>1</v>
      </c>
      <c r="P42" s="129">
        <f t="shared" si="6"/>
        <v>0.5</v>
      </c>
      <c r="Q42" s="28">
        <f t="shared" si="7"/>
        <v>0.65404688191065907</v>
      </c>
    </row>
    <row r="43" spans="1:17" ht="35.1" customHeight="1">
      <c r="A43" s="149">
        <v>38</v>
      </c>
      <c r="B43" s="144" t="s">
        <v>157</v>
      </c>
      <c r="C43" s="41">
        <v>11</v>
      </c>
      <c r="D43" s="28">
        <f t="shared" si="0"/>
        <v>0.6470588235294118</v>
      </c>
      <c r="E43" s="109">
        <v>15</v>
      </c>
      <c r="F43" s="28">
        <f t="shared" si="1"/>
        <v>0.88235294117647056</v>
      </c>
      <c r="G43" s="3">
        <v>16</v>
      </c>
      <c r="H43" s="28">
        <f t="shared" si="2"/>
        <v>0.84210526315789469</v>
      </c>
      <c r="I43" s="3">
        <v>9</v>
      </c>
      <c r="J43" s="28">
        <f t="shared" si="3"/>
        <v>0.6</v>
      </c>
      <c r="K43" s="3">
        <v>13</v>
      </c>
      <c r="L43" s="28">
        <f t="shared" si="4"/>
        <v>0.65</v>
      </c>
      <c r="M43" s="123">
        <v>12</v>
      </c>
      <c r="N43" s="28">
        <f t="shared" si="5"/>
        <v>0.66666666666666663</v>
      </c>
      <c r="O43" s="3">
        <v>2</v>
      </c>
      <c r="P43" s="129">
        <f t="shared" si="6"/>
        <v>1</v>
      </c>
      <c r="Q43" s="28">
        <f t="shared" si="7"/>
        <v>0.75545481350434918</v>
      </c>
    </row>
    <row r="44" spans="1:17" ht="35.1" customHeight="1">
      <c r="A44" s="149">
        <v>39</v>
      </c>
      <c r="B44" s="144" t="s">
        <v>158</v>
      </c>
      <c r="C44" s="41">
        <v>1</v>
      </c>
      <c r="D44" s="28">
        <f t="shared" si="0"/>
        <v>5.8823529411764705E-2</v>
      </c>
      <c r="E44" s="109">
        <v>1</v>
      </c>
      <c r="F44" s="28">
        <f t="shared" si="1"/>
        <v>5.8823529411764705E-2</v>
      </c>
      <c r="G44" s="3">
        <v>0</v>
      </c>
      <c r="H44" s="28">
        <f t="shared" si="2"/>
        <v>0</v>
      </c>
      <c r="I44" s="3">
        <v>2</v>
      </c>
      <c r="J44" s="28">
        <f t="shared" si="3"/>
        <v>0.13333333333333333</v>
      </c>
      <c r="K44" s="3">
        <v>5</v>
      </c>
      <c r="L44" s="28">
        <f t="shared" si="4"/>
        <v>0.25</v>
      </c>
      <c r="M44" s="123">
        <v>2</v>
      </c>
      <c r="N44" s="28">
        <f t="shared" si="5"/>
        <v>0.1111111111111111</v>
      </c>
      <c r="O44" s="3">
        <v>2</v>
      </c>
      <c r="P44" s="129">
        <f t="shared" si="6"/>
        <v>1</v>
      </c>
      <c r="Q44" s="28">
        <f t="shared" si="7"/>
        <v>0.23029878618113914</v>
      </c>
    </row>
    <row r="45" spans="1:17" ht="35.1" customHeight="1">
      <c r="A45" s="149">
        <v>40</v>
      </c>
      <c r="B45" s="144" t="s">
        <v>159</v>
      </c>
      <c r="C45" s="41">
        <v>7</v>
      </c>
      <c r="D45" s="28">
        <f t="shared" si="0"/>
        <v>0.41176470588235292</v>
      </c>
      <c r="E45" s="109">
        <v>5</v>
      </c>
      <c r="F45" s="28">
        <f t="shared" si="1"/>
        <v>0.29411764705882354</v>
      </c>
      <c r="G45" s="3">
        <v>7</v>
      </c>
      <c r="H45" s="28">
        <f t="shared" si="2"/>
        <v>0.36842105263157893</v>
      </c>
      <c r="I45" s="3">
        <v>4</v>
      </c>
      <c r="J45" s="28">
        <f t="shared" si="3"/>
        <v>0.26666666666666666</v>
      </c>
      <c r="K45" s="3">
        <v>7</v>
      </c>
      <c r="L45" s="28">
        <f t="shared" si="4"/>
        <v>0.35</v>
      </c>
      <c r="M45" s="123">
        <v>6</v>
      </c>
      <c r="N45" s="28">
        <f t="shared" si="5"/>
        <v>0.33333333333333331</v>
      </c>
      <c r="O45" s="3">
        <v>0</v>
      </c>
      <c r="P45" s="129">
        <f t="shared" si="6"/>
        <v>0</v>
      </c>
      <c r="Q45" s="28">
        <f t="shared" si="7"/>
        <v>0.28918620079610796</v>
      </c>
    </row>
    <row r="46" spans="1:17" ht="35.1" customHeight="1">
      <c r="A46" s="149">
        <v>41</v>
      </c>
      <c r="B46" s="144" t="s">
        <v>160</v>
      </c>
      <c r="C46" s="41">
        <v>10</v>
      </c>
      <c r="D46" s="28">
        <f t="shared" si="0"/>
        <v>0.58823529411764708</v>
      </c>
      <c r="E46" s="109">
        <v>11</v>
      </c>
      <c r="F46" s="28">
        <f t="shared" si="1"/>
        <v>0.6470588235294118</v>
      </c>
      <c r="G46" s="3">
        <v>14</v>
      </c>
      <c r="H46" s="28">
        <f t="shared" si="2"/>
        <v>0.73684210526315785</v>
      </c>
      <c r="I46" s="3">
        <v>7</v>
      </c>
      <c r="J46" s="28">
        <f t="shared" si="3"/>
        <v>0.46666666666666667</v>
      </c>
      <c r="K46" s="3">
        <v>15</v>
      </c>
      <c r="L46" s="28">
        <f t="shared" si="4"/>
        <v>0.75</v>
      </c>
      <c r="M46" s="123">
        <v>8</v>
      </c>
      <c r="N46" s="28">
        <f t="shared" si="5"/>
        <v>0.44444444444444442</v>
      </c>
      <c r="O46" s="3">
        <v>0</v>
      </c>
      <c r="P46" s="129">
        <f t="shared" si="6"/>
        <v>0</v>
      </c>
      <c r="Q46" s="28">
        <f t="shared" si="7"/>
        <v>0.51903533343161823</v>
      </c>
    </row>
    <row r="47" spans="1:17" ht="35.1" customHeight="1">
      <c r="A47" s="149">
        <v>42</v>
      </c>
      <c r="B47" s="144" t="s">
        <v>161</v>
      </c>
      <c r="C47" s="41">
        <v>16</v>
      </c>
      <c r="D47" s="28">
        <f t="shared" si="0"/>
        <v>0.94117647058823528</v>
      </c>
      <c r="E47" s="109">
        <v>15</v>
      </c>
      <c r="F47" s="28">
        <f t="shared" si="1"/>
        <v>0.88235294117647056</v>
      </c>
      <c r="G47" s="3">
        <v>18</v>
      </c>
      <c r="H47" s="28">
        <f t="shared" si="2"/>
        <v>0.94736842105263153</v>
      </c>
      <c r="I47" s="3">
        <v>15</v>
      </c>
      <c r="J47" s="28">
        <f t="shared" si="3"/>
        <v>1</v>
      </c>
      <c r="K47" s="3">
        <v>19</v>
      </c>
      <c r="L47" s="28">
        <f t="shared" si="4"/>
        <v>0.95</v>
      </c>
      <c r="M47" s="123">
        <v>17</v>
      </c>
      <c r="N47" s="28">
        <f t="shared" si="5"/>
        <v>0.94444444444444442</v>
      </c>
      <c r="O47" s="3">
        <v>0</v>
      </c>
      <c r="P47" s="129">
        <f t="shared" si="6"/>
        <v>0</v>
      </c>
      <c r="Q47" s="28">
        <f t="shared" si="7"/>
        <v>0.80933461103739746</v>
      </c>
    </row>
    <row r="48" spans="1:17" ht="35.1" customHeight="1">
      <c r="A48" s="149">
        <v>43</v>
      </c>
      <c r="B48" s="144" t="s">
        <v>162</v>
      </c>
      <c r="C48" s="41">
        <v>6</v>
      </c>
      <c r="D48" s="28">
        <f t="shared" si="0"/>
        <v>0.35294117647058826</v>
      </c>
      <c r="E48" s="109">
        <v>7</v>
      </c>
      <c r="F48" s="28">
        <f t="shared" si="1"/>
        <v>0.41176470588235292</v>
      </c>
      <c r="G48" s="3">
        <v>7</v>
      </c>
      <c r="H48" s="28">
        <f t="shared" si="2"/>
        <v>0.36842105263157893</v>
      </c>
      <c r="I48" s="3">
        <v>6</v>
      </c>
      <c r="J48" s="28">
        <f t="shared" si="3"/>
        <v>0.4</v>
      </c>
      <c r="K48" s="3">
        <v>7</v>
      </c>
      <c r="L48" s="28">
        <f t="shared" si="4"/>
        <v>0.35</v>
      </c>
      <c r="M48" s="123">
        <v>4</v>
      </c>
      <c r="N48" s="28">
        <f t="shared" si="5"/>
        <v>0.22222222222222221</v>
      </c>
      <c r="O48" s="3">
        <v>2</v>
      </c>
      <c r="P48" s="129">
        <f t="shared" si="6"/>
        <v>1</v>
      </c>
      <c r="Q48" s="28">
        <f t="shared" si="7"/>
        <v>0.44362130817239182</v>
      </c>
    </row>
    <row r="49" spans="1:17" ht="35.1" customHeight="1">
      <c r="A49" s="149">
        <v>44</v>
      </c>
      <c r="B49" s="144" t="s">
        <v>163</v>
      </c>
      <c r="C49" s="41">
        <v>6</v>
      </c>
      <c r="D49" s="28">
        <f t="shared" si="0"/>
        <v>0.35294117647058826</v>
      </c>
      <c r="E49" s="109">
        <v>5</v>
      </c>
      <c r="F49" s="28">
        <f t="shared" si="1"/>
        <v>0.29411764705882354</v>
      </c>
      <c r="G49" s="3">
        <v>6</v>
      </c>
      <c r="H49" s="28">
        <f t="shared" si="2"/>
        <v>0.31578947368421051</v>
      </c>
      <c r="I49" s="3">
        <v>3</v>
      </c>
      <c r="J49" s="28">
        <f t="shared" si="3"/>
        <v>0.2</v>
      </c>
      <c r="K49" s="3">
        <v>7</v>
      </c>
      <c r="L49" s="28">
        <f t="shared" si="4"/>
        <v>0.35</v>
      </c>
      <c r="M49" s="123">
        <v>6</v>
      </c>
      <c r="N49" s="28">
        <f t="shared" si="5"/>
        <v>0.33333333333333331</v>
      </c>
      <c r="O49" s="3">
        <v>0</v>
      </c>
      <c r="P49" s="129">
        <f t="shared" si="6"/>
        <v>0</v>
      </c>
      <c r="Q49" s="28">
        <f t="shared" si="7"/>
        <v>0.26374023293527932</v>
      </c>
    </row>
    <row r="50" spans="1:17" ht="35.1" customHeight="1">
      <c r="A50" s="149">
        <v>45</v>
      </c>
      <c r="B50" s="144" t="s">
        <v>164</v>
      </c>
      <c r="C50" s="41">
        <v>4</v>
      </c>
      <c r="D50" s="28">
        <f t="shared" si="0"/>
        <v>0.23529411764705882</v>
      </c>
      <c r="E50" s="109">
        <v>7</v>
      </c>
      <c r="F50" s="28">
        <f t="shared" si="1"/>
        <v>0.41176470588235292</v>
      </c>
      <c r="G50" s="3">
        <v>6</v>
      </c>
      <c r="H50" s="28">
        <f t="shared" si="2"/>
        <v>0.31578947368421051</v>
      </c>
      <c r="I50" s="3">
        <v>5</v>
      </c>
      <c r="J50" s="28">
        <f t="shared" si="3"/>
        <v>0.33333333333333331</v>
      </c>
      <c r="K50" s="3">
        <v>6</v>
      </c>
      <c r="L50" s="28">
        <f t="shared" si="4"/>
        <v>0.3</v>
      </c>
      <c r="M50" s="123">
        <v>5</v>
      </c>
      <c r="N50" s="28">
        <f t="shared" si="5"/>
        <v>0.27777777777777779</v>
      </c>
      <c r="O50" s="3">
        <v>0</v>
      </c>
      <c r="P50" s="129">
        <f t="shared" si="6"/>
        <v>0</v>
      </c>
      <c r="Q50" s="28">
        <f t="shared" si="7"/>
        <v>0.26770848690353333</v>
      </c>
    </row>
    <row r="51" spans="1:17" ht="35.1" customHeight="1">
      <c r="A51" s="149">
        <v>46</v>
      </c>
      <c r="B51" s="144" t="s">
        <v>181</v>
      </c>
      <c r="C51" s="41">
        <v>17</v>
      </c>
      <c r="D51" s="28">
        <f t="shared" si="0"/>
        <v>1</v>
      </c>
      <c r="E51" s="109">
        <v>17</v>
      </c>
      <c r="F51" s="28">
        <f t="shared" si="1"/>
        <v>1</v>
      </c>
      <c r="G51" s="3">
        <v>19</v>
      </c>
      <c r="H51" s="28">
        <f t="shared" si="2"/>
        <v>1</v>
      </c>
      <c r="I51" s="3">
        <v>15</v>
      </c>
      <c r="J51" s="28">
        <f t="shared" si="3"/>
        <v>1</v>
      </c>
      <c r="K51" s="3">
        <v>20</v>
      </c>
      <c r="L51" s="28">
        <f t="shared" si="4"/>
        <v>1</v>
      </c>
      <c r="M51" s="123">
        <v>16</v>
      </c>
      <c r="N51" s="28">
        <f t="shared" si="5"/>
        <v>0.88888888888888884</v>
      </c>
      <c r="O51" s="3">
        <v>0</v>
      </c>
      <c r="P51" s="129">
        <f t="shared" si="6"/>
        <v>0</v>
      </c>
      <c r="Q51" s="28">
        <f t="shared" si="7"/>
        <v>0.84126984126984128</v>
      </c>
    </row>
    <row r="52" spans="1:17" ht="35.1" customHeight="1">
      <c r="A52" s="149">
        <v>47</v>
      </c>
      <c r="B52" s="144" t="s">
        <v>182</v>
      </c>
      <c r="C52" s="41">
        <v>14</v>
      </c>
      <c r="D52" s="28">
        <f t="shared" si="0"/>
        <v>0.82352941176470584</v>
      </c>
      <c r="E52" s="109">
        <v>14</v>
      </c>
      <c r="F52" s="28">
        <f t="shared" si="1"/>
        <v>0.82352941176470584</v>
      </c>
      <c r="G52" s="3">
        <v>15</v>
      </c>
      <c r="H52" s="28">
        <f t="shared" si="2"/>
        <v>0.78947368421052633</v>
      </c>
      <c r="I52" s="3">
        <v>12</v>
      </c>
      <c r="J52" s="28">
        <f t="shared" si="3"/>
        <v>0.8</v>
      </c>
      <c r="K52" s="3">
        <v>16</v>
      </c>
      <c r="L52" s="28">
        <f t="shared" si="4"/>
        <v>0.8</v>
      </c>
      <c r="M52" s="123">
        <v>14</v>
      </c>
      <c r="N52" s="28">
        <f t="shared" si="5"/>
        <v>0.77777777777777779</v>
      </c>
      <c r="O52" s="3">
        <v>2</v>
      </c>
      <c r="P52" s="129">
        <f t="shared" si="6"/>
        <v>1</v>
      </c>
      <c r="Q52" s="28">
        <f t="shared" si="7"/>
        <v>0.83061575507395935</v>
      </c>
    </row>
    <row r="53" spans="1:17" ht="35.1" customHeight="1">
      <c r="A53" s="150">
        <v>48</v>
      </c>
      <c r="B53" s="145" t="s">
        <v>183</v>
      </c>
      <c r="C53" s="41">
        <v>7</v>
      </c>
      <c r="D53" s="28">
        <f t="shared" si="0"/>
        <v>0.41176470588235292</v>
      </c>
      <c r="E53" s="109">
        <v>8</v>
      </c>
      <c r="F53" s="28">
        <f t="shared" si="1"/>
        <v>0.47058823529411764</v>
      </c>
      <c r="G53" s="3">
        <v>7</v>
      </c>
      <c r="H53" s="28">
        <f t="shared" si="2"/>
        <v>0.36842105263157893</v>
      </c>
      <c r="I53" s="3">
        <v>0</v>
      </c>
      <c r="J53" s="28">
        <f t="shared" si="3"/>
        <v>0</v>
      </c>
      <c r="K53" s="3">
        <v>8</v>
      </c>
      <c r="L53" s="28">
        <f t="shared" si="4"/>
        <v>0.4</v>
      </c>
      <c r="M53" s="123">
        <v>9</v>
      </c>
      <c r="N53" s="28">
        <f t="shared" si="5"/>
        <v>0.5</v>
      </c>
      <c r="O53" s="3">
        <v>2</v>
      </c>
      <c r="P53" s="129">
        <f t="shared" si="6"/>
        <v>1</v>
      </c>
      <c r="Q53" s="28">
        <f t="shared" si="7"/>
        <v>0.4501105705440071</v>
      </c>
    </row>
    <row r="54" spans="1:17" ht="35.1" customHeight="1">
      <c r="A54" s="149">
        <v>49</v>
      </c>
      <c r="B54" s="144" t="s">
        <v>184</v>
      </c>
      <c r="C54" s="41">
        <v>8</v>
      </c>
      <c r="D54" s="28">
        <f t="shared" si="0"/>
        <v>0.47058823529411764</v>
      </c>
      <c r="E54" s="109">
        <v>7</v>
      </c>
      <c r="F54" s="28">
        <f t="shared" si="1"/>
        <v>0.41176470588235292</v>
      </c>
      <c r="G54" s="3">
        <v>8</v>
      </c>
      <c r="H54" s="28">
        <f t="shared" si="2"/>
        <v>0.42105263157894735</v>
      </c>
      <c r="I54" s="3">
        <v>9</v>
      </c>
      <c r="J54" s="28">
        <f t="shared" si="3"/>
        <v>0.6</v>
      </c>
      <c r="K54" s="3">
        <v>11</v>
      </c>
      <c r="L54" s="28">
        <f t="shared" si="4"/>
        <v>0.55000000000000004</v>
      </c>
      <c r="M54" s="123">
        <v>11</v>
      </c>
      <c r="N54" s="28">
        <f t="shared" si="5"/>
        <v>0.61111111111111116</v>
      </c>
      <c r="O54" s="3">
        <v>2</v>
      </c>
      <c r="P54" s="129">
        <f t="shared" si="6"/>
        <v>1</v>
      </c>
      <c r="Q54" s="28">
        <f t="shared" si="7"/>
        <v>0.58064524055236133</v>
      </c>
    </row>
    <row r="55" spans="1:17" ht="35.1" customHeight="1">
      <c r="A55" s="149">
        <v>50</v>
      </c>
      <c r="B55" s="144" t="s">
        <v>185</v>
      </c>
      <c r="C55" s="41">
        <v>5</v>
      </c>
      <c r="D55" s="28">
        <f t="shared" si="0"/>
        <v>0.29411764705882354</v>
      </c>
      <c r="E55" s="109">
        <v>10</v>
      </c>
      <c r="F55" s="28">
        <f t="shared" si="1"/>
        <v>0.58823529411764708</v>
      </c>
      <c r="G55" s="3">
        <v>10</v>
      </c>
      <c r="H55" s="28">
        <f t="shared" si="2"/>
        <v>0.52631578947368418</v>
      </c>
      <c r="I55" s="3">
        <v>9</v>
      </c>
      <c r="J55" s="28">
        <f t="shared" si="3"/>
        <v>0.6</v>
      </c>
      <c r="K55" s="3">
        <v>11</v>
      </c>
      <c r="L55" s="28">
        <f t="shared" si="4"/>
        <v>0.55000000000000004</v>
      </c>
      <c r="M55" s="123">
        <v>7</v>
      </c>
      <c r="N55" s="28">
        <f t="shared" si="5"/>
        <v>0.3888888888888889</v>
      </c>
      <c r="O55" s="3">
        <v>2</v>
      </c>
      <c r="P55" s="129">
        <f t="shared" si="6"/>
        <v>1</v>
      </c>
      <c r="Q55" s="28">
        <f t="shared" si="7"/>
        <v>0.56393680279129188</v>
      </c>
    </row>
    <row r="56" spans="1:17" ht="35.1" customHeight="1">
      <c r="A56" s="149">
        <v>51</v>
      </c>
      <c r="B56" s="144" t="s">
        <v>191</v>
      </c>
      <c r="C56" s="41">
        <v>12</v>
      </c>
      <c r="D56" s="28">
        <f t="shared" si="0"/>
        <v>0.70588235294117652</v>
      </c>
      <c r="E56" s="109">
        <v>14</v>
      </c>
      <c r="F56" s="28">
        <f t="shared" si="1"/>
        <v>0.82352941176470584</v>
      </c>
      <c r="G56" s="3">
        <v>16</v>
      </c>
      <c r="H56" s="28">
        <f t="shared" si="2"/>
        <v>0.84210526315789469</v>
      </c>
      <c r="I56" s="3">
        <v>13</v>
      </c>
      <c r="J56" s="28">
        <f t="shared" si="3"/>
        <v>0.8666666666666667</v>
      </c>
      <c r="K56" s="3">
        <v>17</v>
      </c>
      <c r="L56" s="28">
        <f t="shared" si="4"/>
        <v>0.85</v>
      </c>
      <c r="M56" s="123">
        <v>13</v>
      </c>
      <c r="N56" s="28">
        <f t="shared" si="5"/>
        <v>0.72222222222222221</v>
      </c>
      <c r="O56" s="3">
        <v>2</v>
      </c>
      <c r="P56" s="129">
        <f t="shared" si="6"/>
        <v>1</v>
      </c>
      <c r="Q56" s="28">
        <f t="shared" si="7"/>
        <v>0.83005798810752374</v>
      </c>
    </row>
    <row r="57" spans="1:17" ht="35.1" customHeight="1">
      <c r="A57" s="149">
        <v>52</v>
      </c>
      <c r="B57" s="145" t="s">
        <v>192</v>
      </c>
      <c r="C57" s="41">
        <v>0</v>
      </c>
      <c r="D57" s="28">
        <f t="shared" si="0"/>
        <v>0</v>
      </c>
      <c r="E57" s="109">
        <v>0</v>
      </c>
      <c r="F57" s="28">
        <f t="shared" si="1"/>
        <v>0</v>
      </c>
      <c r="G57" s="3">
        <v>0</v>
      </c>
      <c r="H57" s="28">
        <f t="shared" si="2"/>
        <v>0</v>
      </c>
      <c r="I57" s="3">
        <v>0</v>
      </c>
      <c r="J57" s="28">
        <f t="shared" si="3"/>
        <v>0</v>
      </c>
      <c r="K57" s="3">
        <v>0</v>
      </c>
      <c r="L57" s="28">
        <f t="shared" si="4"/>
        <v>0</v>
      </c>
      <c r="M57" s="123">
        <v>0</v>
      </c>
      <c r="N57" s="28">
        <f t="shared" si="5"/>
        <v>0</v>
      </c>
      <c r="O57" s="3">
        <v>2</v>
      </c>
      <c r="P57" s="129">
        <f t="shared" si="6"/>
        <v>1</v>
      </c>
      <c r="Q57" s="28">
        <f t="shared" si="7"/>
        <v>0.14285714285714285</v>
      </c>
    </row>
    <row r="58" spans="1:17" ht="35.1" customHeight="1">
      <c r="A58" s="149">
        <v>53</v>
      </c>
      <c r="B58" s="144" t="s">
        <v>193</v>
      </c>
      <c r="C58" s="41">
        <v>9</v>
      </c>
      <c r="D58" s="28">
        <f t="shared" si="0"/>
        <v>0.52941176470588236</v>
      </c>
      <c r="E58" s="109">
        <v>14</v>
      </c>
      <c r="F58" s="28">
        <f t="shared" si="1"/>
        <v>0.82352941176470584</v>
      </c>
      <c r="G58" s="3">
        <v>14</v>
      </c>
      <c r="H58" s="28">
        <f t="shared" si="2"/>
        <v>0.73684210526315785</v>
      </c>
      <c r="I58" s="3">
        <v>11</v>
      </c>
      <c r="J58" s="28">
        <f t="shared" si="3"/>
        <v>0.73333333333333328</v>
      </c>
      <c r="K58" s="3">
        <v>15</v>
      </c>
      <c r="L58" s="28">
        <f t="shared" si="4"/>
        <v>0.75</v>
      </c>
      <c r="M58" s="123">
        <v>11</v>
      </c>
      <c r="N58" s="28">
        <f t="shared" si="5"/>
        <v>0.61111111111111116</v>
      </c>
      <c r="O58" s="3">
        <v>0</v>
      </c>
      <c r="P58" s="129">
        <f t="shared" si="6"/>
        <v>0</v>
      </c>
      <c r="Q58" s="28">
        <f t="shared" si="7"/>
        <v>0.59774681802545593</v>
      </c>
    </row>
    <row r="59" spans="1:17" ht="35.1" customHeight="1">
      <c r="A59" s="149">
        <v>54</v>
      </c>
      <c r="B59" s="144" t="s">
        <v>194</v>
      </c>
      <c r="C59" s="41">
        <v>1</v>
      </c>
      <c r="D59" s="28">
        <f t="shared" si="0"/>
        <v>5.8823529411764705E-2</v>
      </c>
      <c r="E59" s="109">
        <v>1</v>
      </c>
      <c r="F59" s="28">
        <f t="shared" si="1"/>
        <v>5.8823529411764705E-2</v>
      </c>
      <c r="G59" s="3">
        <v>1</v>
      </c>
      <c r="H59" s="28">
        <f t="shared" si="2"/>
        <v>5.2631578947368418E-2</v>
      </c>
      <c r="I59" s="3">
        <v>1</v>
      </c>
      <c r="J59" s="28">
        <f t="shared" si="3"/>
        <v>6.6666666666666666E-2</v>
      </c>
      <c r="K59" s="3">
        <v>1</v>
      </c>
      <c r="L59" s="28">
        <f t="shared" si="4"/>
        <v>0.05</v>
      </c>
      <c r="M59" s="123">
        <v>2</v>
      </c>
      <c r="N59" s="28">
        <f t="shared" si="5"/>
        <v>0.1111111111111111</v>
      </c>
      <c r="O59" s="3">
        <v>2</v>
      </c>
      <c r="P59" s="129">
        <f t="shared" si="6"/>
        <v>1</v>
      </c>
      <c r="Q59" s="28">
        <f t="shared" si="7"/>
        <v>0.19972234507838224</v>
      </c>
    </row>
    <row r="60" spans="1:17" ht="35.1" customHeight="1">
      <c r="A60" s="149">
        <v>55</v>
      </c>
      <c r="B60" s="144" t="s">
        <v>195</v>
      </c>
      <c r="C60" s="41">
        <v>16</v>
      </c>
      <c r="D60" s="28">
        <f t="shared" si="0"/>
        <v>0.94117647058823528</v>
      </c>
      <c r="E60" s="109">
        <v>17</v>
      </c>
      <c r="F60" s="28">
        <f t="shared" si="1"/>
        <v>1</v>
      </c>
      <c r="G60" s="3">
        <v>19</v>
      </c>
      <c r="H60" s="28">
        <f t="shared" si="2"/>
        <v>1</v>
      </c>
      <c r="I60" s="3">
        <v>14</v>
      </c>
      <c r="J60" s="28">
        <f t="shared" si="3"/>
        <v>0.93333333333333335</v>
      </c>
      <c r="K60" s="3">
        <v>19</v>
      </c>
      <c r="L60" s="28">
        <f t="shared" si="4"/>
        <v>0.95</v>
      </c>
      <c r="M60" s="123">
        <v>18</v>
      </c>
      <c r="N60" s="28">
        <f t="shared" si="5"/>
        <v>1</v>
      </c>
      <c r="O60" s="3">
        <v>0</v>
      </c>
      <c r="P60" s="129">
        <f t="shared" si="6"/>
        <v>0</v>
      </c>
      <c r="Q60" s="28">
        <f t="shared" si="7"/>
        <v>0.8320728291316527</v>
      </c>
    </row>
    <row r="61" spans="1:17" ht="35.1" customHeight="1">
      <c r="A61" s="149">
        <v>56</v>
      </c>
      <c r="B61" s="144" t="s">
        <v>196</v>
      </c>
      <c r="C61" s="41">
        <v>14</v>
      </c>
      <c r="D61" s="28">
        <f t="shared" si="0"/>
        <v>0.82352941176470584</v>
      </c>
      <c r="E61" s="109">
        <v>15</v>
      </c>
      <c r="F61" s="28">
        <f t="shared" si="1"/>
        <v>0.88235294117647056</v>
      </c>
      <c r="G61" s="3">
        <v>17</v>
      </c>
      <c r="H61" s="28">
        <f t="shared" si="2"/>
        <v>0.89473684210526316</v>
      </c>
      <c r="I61" s="3">
        <v>13</v>
      </c>
      <c r="J61" s="28">
        <f t="shared" si="3"/>
        <v>0.8666666666666667</v>
      </c>
      <c r="K61" s="3">
        <v>18</v>
      </c>
      <c r="L61" s="28">
        <f t="shared" si="4"/>
        <v>0.9</v>
      </c>
      <c r="M61" s="123">
        <v>14</v>
      </c>
      <c r="N61" s="28">
        <f t="shared" si="5"/>
        <v>0.77777777777777779</v>
      </c>
      <c r="O61" s="3">
        <v>2</v>
      </c>
      <c r="P61" s="129">
        <f t="shared" si="6"/>
        <v>1</v>
      </c>
      <c r="Q61" s="28">
        <f t="shared" si="7"/>
        <v>0.87786623421298338</v>
      </c>
    </row>
    <row r="62" spans="1:17" ht="35.1" customHeight="1">
      <c r="A62" s="149">
        <v>57</v>
      </c>
      <c r="B62" s="144" t="s">
        <v>197</v>
      </c>
      <c r="C62" s="41">
        <v>7</v>
      </c>
      <c r="D62" s="28">
        <f t="shared" si="0"/>
        <v>0.41176470588235292</v>
      </c>
      <c r="E62" s="109">
        <v>11</v>
      </c>
      <c r="F62" s="28">
        <f t="shared" si="1"/>
        <v>0.6470588235294118</v>
      </c>
      <c r="G62" s="3">
        <v>13</v>
      </c>
      <c r="H62" s="28">
        <f t="shared" si="2"/>
        <v>0.68421052631578949</v>
      </c>
      <c r="I62" s="3">
        <v>8</v>
      </c>
      <c r="J62" s="28">
        <f t="shared" si="3"/>
        <v>0.53333333333333333</v>
      </c>
      <c r="K62" s="3">
        <v>13</v>
      </c>
      <c r="L62" s="28">
        <f t="shared" si="4"/>
        <v>0.65</v>
      </c>
      <c r="M62" s="123">
        <v>8</v>
      </c>
      <c r="N62" s="28">
        <f t="shared" si="5"/>
        <v>0.44444444444444442</v>
      </c>
      <c r="O62" s="3">
        <v>2</v>
      </c>
      <c r="P62" s="129">
        <f t="shared" si="6"/>
        <v>1</v>
      </c>
      <c r="Q62" s="28">
        <f t="shared" si="7"/>
        <v>0.62440169050076177</v>
      </c>
    </row>
    <row r="63" spans="1:17" ht="35.1" customHeight="1">
      <c r="A63" s="149">
        <v>58</v>
      </c>
      <c r="B63" s="144" t="s">
        <v>198</v>
      </c>
      <c r="C63" s="41">
        <v>0</v>
      </c>
      <c r="D63" s="28">
        <f t="shared" si="0"/>
        <v>0</v>
      </c>
      <c r="E63" s="109">
        <v>11</v>
      </c>
      <c r="F63" s="28">
        <f t="shared" si="1"/>
        <v>0.6470588235294118</v>
      </c>
      <c r="G63" s="3">
        <v>0</v>
      </c>
      <c r="H63" s="28">
        <f t="shared" si="2"/>
        <v>0</v>
      </c>
      <c r="I63" s="3">
        <v>1</v>
      </c>
      <c r="J63" s="28">
        <f t="shared" si="3"/>
        <v>6.6666666666666666E-2</v>
      </c>
      <c r="K63" s="3">
        <v>1</v>
      </c>
      <c r="L63" s="28">
        <f t="shared" si="4"/>
        <v>0.05</v>
      </c>
      <c r="M63" s="123">
        <v>1</v>
      </c>
      <c r="N63" s="28">
        <f t="shared" si="5"/>
        <v>5.5555555555555552E-2</v>
      </c>
      <c r="O63" s="3">
        <v>2</v>
      </c>
      <c r="P63" s="129">
        <f t="shared" si="6"/>
        <v>1</v>
      </c>
      <c r="Q63" s="28">
        <f t="shared" si="7"/>
        <v>0.25989729225023345</v>
      </c>
    </row>
    <row r="64" spans="1:17" ht="35.1" customHeight="1">
      <c r="A64" s="149">
        <v>59</v>
      </c>
      <c r="B64" s="144" t="s">
        <v>199</v>
      </c>
      <c r="C64" s="41">
        <v>11</v>
      </c>
      <c r="D64" s="28">
        <f t="shared" si="0"/>
        <v>0.6470588235294118</v>
      </c>
      <c r="E64" s="109">
        <v>6</v>
      </c>
      <c r="F64" s="28">
        <f t="shared" si="1"/>
        <v>0.35294117647058826</v>
      </c>
      <c r="G64" s="3">
        <v>11</v>
      </c>
      <c r="H64" s="28">
        <f t="shared" si="2"/>
        <v>0.57894736842105265</v>
      </c>
      <c r="I64" s="3">
        <v>10</v>
      </c>
      <c r="J64" s="28">
        <f t="shared" si="3"/>
        <v>0.66666666666666663</v>
      </c>
      <c r="K64" s="3">
        <v>12</v>
      </c>
      <c r="L64" s="28">
        <f t="shared" si="4"/>
        <v>0.6</v>
      </c>
      <c r="M64" s="123">
        <v>10</v>
      </c>
      <c r="N64" s="28">
        <f t="shared" si="5"/>
        <v>0.55555555555555558</v>
      </c>
      <c r="O64" s="3">
        <v>2</v>
      </c>
      <c r="P64" s="129">
        <f t="shared" si="6"/>
        <v>1</v>
      </c>
      <c r="Q64" s="28">
        <f t="shared" si="7"/>
        <v>0.62873851294903926</v>
      </c>
    </row>
    <row r="65" spans="1:17" ht="35.1" customHeight="1">
      <c r="A65" s="149">
        <v>60</v>
      </c>
      <c r="B65" s="144" t="s">
        <v>779</v>
      </c>
      <c r="C65" s="41">
        <v>7</v>
      </c>
      <c r="D65" s="28">
        <f t="shared" si="0"/>
        <v>0.41176470588235292</v>
      </c>
      <c r="E65" s="17">
        <v>6</v>
      </c>
      <c r="F65" s="28">
        <f t="shared" si="1"/>
        <v>0.35294117647058826</v>
      </c>
      <c r="G65" s="3">
        <v>6</v>
      </c>
      <c r="H65" s="28">
        <f t="shared" si="2"/>
        <v>0.31578947368421051</v>
      </c>
      <c r="I65" s="3">
        <v>6</v>
      </c>
      <c r="J65" s="28">
        <f t="shared" si="3"/>
        <v>0.4</v>
      </c>
      <c r="K65" s="3">
        <v>5</v>
      </c>
      <c r="L65" s="28">
        <f t="shared" si="4"/>
        <v>0.25</v>
      </c>
      <c r="M65" s="123">
        <v>7</v>
      </c>
      <c r="N65" s="28">
        <f t="shared" si="5"/>
        <v>0.3888888888888889</v>
      </c>
      <c r="O65" s="3">
        <v>0</v>
      </c>
      <c r="P65" s="129">
        <f t="shared" si="6"/>
        <v>0</v>
      </c>
      <c r="Q65" s="28">
        <f t="shared" si="7"/>
        <v>0.3027691778465772</v>
      </c>
    </row>
  </sheetData>
  <mergeCells count="8">
    <mergeCell ref="A1:P1"/>
    <mergeCell ref="C2:D2"/>
    <mergeCell ref="E2:F2"/>
    <mergeCell ref="G2:H2"/>
    <mergeCell ref="I2:J2"/>
    <mergeCell ref="K2:L2"/>
    <mergeCell ref="M2:N2"/>
    <mergeCell ref="O2:P2"/>
  </mergeCells>
  <pageMargins left="0.7" right="0.45" top="0.25" bottom="0.25" header="0.3" footer="0.3"/>
  <pageSetup paperSize="9" scale="60" fitToHeight="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2"/>
  <sheetViews>
    <sheetView workbookViewId="0">
      <selection activeCell="Q4" sqref="Q4"/>
    </sheetView>
  </sheetViews>
  <sheetFormatPr defaultRowHeight="24.95" customHeight="1"/>
  <cols>
    <col min="1" max="1" width="9.140625" style="72" bestFit="1" customWidth="1"/>
    <col min="2" max="2" width="27.28515625" style="18" bestFit="1" customWidth="1"/>
    <col min="4" max="4" width="9.140625" style="134"/>
    <col min="6" max="6" width="9.140625" style="134"/>
    <col min="8" max="8" width="9.140625" style="134"/>
    <col min="10" max="10" width="9.140625" style="134"/>
    <col min="12" max="12" width="9.140625" style="134"/>
    <col min="14" max="15" width="9.140625" style="134"/>
  </cols>
  <sheetData>
    <row r="1" spans="1:15" ht="24.95" customHeight="1">
      <c r="A1" s="160" t="s">
        <v>299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</row>
    <row r="2" spans="1:15" s="13" customFormat="1" ht="21">
      <c r="A2" s="36"/>
      <c r="B2" s="38" t="s">
        <v>202</v>
      </c>
      <c r="C2" s="159" t="s">
        <v>300</v>
      </c>
      <c r="D2" s="159"/>
      <c r="E2" s="159" t="s">
        <v>203</v>
      </c>
      <c r="F2" s="159"/>
      <c r="G2" s="159" t="s">
        <v>301</v>
      </c>
      <c r="H2" s="159"/>
      <c r="I2" s="159" t="s">
        <v>302</v>
      </c>
      <c r="J2" s="159"/>
      <c r="K2" s="165" t="s">
        <v>227</v>
      </c>
      <c r="L2" s="166"/>
      <c r="M2" s="159" t="s">
        <v>303</v>
      </c>
      <c r="N2" s="159"/>
      <c r="O2" s="58"/>
    </row>
    <row r="3" spans="1:15" s="6" customFormat="1" ht="24.95" customHeight="1">
      <c r="A3" s="7"/>
      <c r="B3" s="21" t="s">
        <v>211</v>
      </c>
      <c r="C3" s="55" t="s">
        <v>224</v>
      </c>
      <c r="D3" s="9" t="s">
        <v>208</v>
      </c>
      <c r="E3" s="55" t="s">
        <v>224</v>
      </c>
      <c r="F3" s="9" t="s">
        <v>208</v>
      </c>
      <c r="G3" s="55" t="s">
        <v>224</v>
      </c>
      <c r="H3" s="9" t="s">
        <v>208</v>
      </c>
      <c r="I3" s="55" t="s">
        <v>224</v>
      </c>
      <c r="J3" s="9" t="s">
        <v>208</v>
      </c>
      <c r="K3" s="55" t="s">
        <v>224</v>
      </c>
      <c r="L3" s="10" t="s">
        <v>208</v>
      </c>
      <c r="M3" s="55" t="s">
        <v>224</v>
      </c>
      <c r="N3" s="10" t="s">
        <v>208</v>
      </c>
      <c r="O3" s="8"/>
    </row>
    <row r="4" spans="1:15" s="6" customFormat="1" ht="24.95" customHeight="1">
      <c r="A4" s="67"/>
      <c r="B4" s="22" t="s">
        <v>209</v>
      </c>
      <c r="C4" s="68">
        <v>15</v>
      </c>
      <c r="D4" s="113"/>
      <c r="E4" s="68">
        <v>16</v>
      </c>
      <c r="F4" s="113"/>
      <c r="G4" s="68">
        <v>9</v>
      </c>
      <c r="H4" s="113"/>
      <c r="I4" s="68">
        <v>15</v>
      </c>
      <c r="J4" s="133"/>
      <c r="K4" s="68">
        <v>17</v>
      </c>
      <c r="L4" s="28"/>
      <c r="M4" s="68">
        <v>16</v>
      </c>
      <c r="N4" s="28"/>
      <c r="O4" s="28" t="s">
        <v>210</v>
      </c>
    </row>
    <row r="5" spans="1:15" s="70" customFormat="1" ht="22.5" customHeight="1">
      <c r="A5" s="69" t="s">
        <v>187</v>
      </c>
      <c r="B5" s="14" t="s">
        <v>188</v>
      </c>
      <c r="C5" s="101"/>
      <c r="D5" s="12"/>
      <c r="E5" s="104"/>
      <c r="F5" s="12"/>
      <c r="G5" s="101"/>
      <c r="H5" s="12"/>
      <c r="I5" s="104"/>
      <c r="J5" s="12"/>
      <c r="K5" s="101"/>
      <c r="L5" s="12"/>
      <c r="M5" s="104"/>
      <c r="N5" s="12"/>
      <c r="O5" s="12"/>
    </row>
    <row r="6" spans="1:15" s="71" customFormat="1" ht="30" customHeight="1">
      <c r="A6" s="2">
        <v>1</v>
      </c>
      <c r="B6" s="64" t="s">
        <v>304</v>
      </c>
      <c r="C6" s="83">
        <v>9</v>
      </c>
      <c r="D6" s="132">
        <f>C6/15</f>
        <v>0.6</v>
      </c>
      <c r="E6" s="83">
        <v>11</v>
      </c>
      <c r="F6" s="132">
        <f>E6/16</f>
        <v>0.6875</v>
      </c>
      <c r="G6" s="83">
        <v>7</v>
      </c>
      <c r="H6" s="132">
        <f>G6/9</f>
        <v>0.77777777777777779</v>
      </c>
      <c r="I6" s="83">
        <v>10</v>
      </c>
      <c r="J6" s="132">
        <f>I6/15</f>
        <v>0.66666666666666663</v>
      </c>
      <c r="K6" s="83">
        <v>5</v>
      </c>
      <c r="L6" s="132">
        <f>K6/17</f>
        <v>0.29411764705882354</v>
      </c>
      <c r="M6" s="83">
        <v>11</v>
      </c>
      <c r="N6" s="132">
        <f>M6/16</f>
        <v>0.6875</v>
      </c>
      <c r="O6" s="132">
        <f>SUM(D6+F6+H6+J6+L6+N6)/6</f>
        <v>0.61892701525054461</v>
      </c>
    </row>
    <row r="7" spans="1:15" s="71" customFormat="1" ht="30" customHeight="1">
      <c r="A7" s="2">
        <v>2</v>
      </c>
      <c r="B7" s="64" t="s">
        <v>305</v>
      </c>
      <c r="C7" s="83">
        <v>3</v>
      </c>
      <c r="D7" s="132">
        <f t="shared" ref="D7:D42" si="0">C7/15</f>
        <v>0.2</v>
      </c>
      <c r="E7" s="83">
        <v>1</v>
      </c>
      <c r="F7" s="132">
        <f t="shared" ref="F7:F42" si="1">E7/16</f>
        <v>6.25E-2</v>
      </c>
      <c r="G7" s="83">
        <v>1</v>
      </c>
      <c r="H7" s="132">
        <f t="shared" ref="H7:H42" si="2">G7/9</f>
        <v>0.1111111111111111</v>
      </c>
      <c r="I7" s="83">
        <v>1</v>
      </c>
      <c r="J7" s="132">
        <f t="shared" ref="J7:J42" si="3">I7/15</f>
        <v>6.6666666666666666E-2</v>
      </c>
      <c r="K7" s="83">
        <v>1</v>
      </c>
      <c r="L7" s="132">
        <f t="shared" ref="L7:L42" si="4">K7/17</f>
        <v>5.8823529411764705E-2</v>
      </c>
      <c r="M7" s="83">
        <v>1</v>
      </c>
      <c r="N7" s="132">
        <f t="shared" ref="N7:N42" si="5">M7/16</f>
        <v>6.25E-2</v>
      </c>
      <c r="O7" s="132">
        <f t="shared" ref="O7:O42" si="6">SUM(D7+F7+H7+J7+L7+N7)/6</f>
        <v>9.3600217864923743E-2</v>
      </c>
    </row>
    <row r="8" spans="1:15" s="71" customFormat="1" ht="30" customHeight="1">
      <c r="A8" s="2">
        <v>3</v>
      </c>
      <c r="B8" s="64" t="s">
        <v>306</v>
      </c>
      <c r="C8" s="83">
        <v>3</v>
      </c>
      <c r="D8" s="132">
        <f t="shared" si="0"/>
        <v>0.2</v>
      </c>
      <c r="E8" s="83">
        <v>1</v>
      </c>
      <c r="F8" s="132">
        <f t="shared" si="1"/>
        <v>6.25E-2</v>
      </c>
      <c r="G8" s="83">
        <v>0</v>
      </c>
      <c r="H8" s="132">
        <f t="shared" si="2"/>
        <v>0</v>
      </c>
      <c r="I8" s="83">
        <v>1</v>
      </c>
      <c r="J8" s="132">
        <f t="shared" si="3"/>
        <v>6.6666666666666666E-2</v>
      </c>
      <c r="K8" s="83">
        <v>1</v>
      </c>
      <c r="L8" s="132">
        <f t="shared" si="4"/>
        <v>5.8823529411764705E-2</v>
      </c>
      <c r="M8" s="83">
        <v>1</v>
      </c>
      <c r="N8" s="132">
        <f t="shared" si="5"/>
        <v>6.25E-2</v>
      </c>
      <c r="O8" s="132">
        <f t="shared" si="6"/>
        <v>7.5081699346405226E-2</v>
      </c>
    </row>
    <row r="9" spans="1:15" s="71" customFormat="1" ht="30" customHeight="1">
      <c r="A9" s="2">
        <v>4</v>
      </c>
      <c r="B9" s="64" t="s">
        <v>307</v>
      </c>
      <c r="C9" s="83">
        <v>4</v>
      </c>
      <c r="D9" s="132">
        <f t="shared" si="0"/>
        <v>0.26666666666666666</v>
      </c>
      <c r="E9" s="83">
        <v>2</v>
      </c>
      <c r="F9" s="132">
        <f t="shared" si="1"/>
        <v>0.125</v>
      </c>
      <c r="G9" s="83">
        <v>2</v>
      </c>
      <c r="H9" s="132">
        <f t="shared" si="2"/>
        <v>0.22222222222222221</v>
      </c>
      <c r="I9" s="83">
        <v>3</v>
      </c>
      <c r="J9" s="132">
        <f t="shared" si="3"/>
        <v>0.2</v>
      </c>
      <c r="K9" s="83">
        <v>3</v>
      </c>
      <c r="L9" s="132">
        <f t="shared" si="4"/>
        <v>0.17647058823529413</v>
      </c>
      <c r="M9" s="83">
        <v>2</v>
      </c>
      <c r="N9" s="132">
        <f t="shared" si="5"/>
        <v>0.125</v>
      </c>
      <c r="O9" s="132">
        <f t="shared" si="6"/>
        <v>0.18589324618736383</v>
      </c>
    </row>
    <row r="10" spans="1:15" s="71" customFormat="1" ht="30" customHeight="1">
      <c r="A10" s="2">
        <v>5</v>
      </c>
      <c r="B10" s="64" t="s">
        <v>308</v>
      </c>
      <c r="C10" s="83">
        <v>3</v>
      </c>
      <c r="D10" s="132">
        <f t="shared" si="0"/>
        <v>0.2</v>
      </c>
      <c r="E10" s="83">
        <v>1</v>
      </c>
      <c r="F10" s="132">
        <f t="shared" si="1"/>
        <v>6.25E-2</v>
      </c>
      <c r="G10" s="83">
        <v>1</v>
      </c>
      <c r="H10" s="132">
        <f t="shared" si="2"/>
        <v>0.1111111111111111</v>
      </c>
      <c r="I10" s="83">
        <v>1</v>
      </c>
      <c r="J10" s="132">
        <f t="shared" si="3"/>
        <v>6.6666666666666666E-2</v>
      </c>
      <c r="K10" s="83">
        <v>1</v>
      </c>
      <c r="L10" s="132">
        <f t="shared" si="4"/>
        <v>5.8823529411764705E-2</v>
      </c>
      <c r="M10" s="83">
        <v>1</v>
      </c>
      <c r="N10" s="132">
        <f t="shared" si="5"/>
        <v>6.25E-2</v>
      </c>
      <c r="O10" s="132">
        <f t="shared" si="6"/>
        <v>9.3600217864923743E-2</v>
      </c>
    </row>
    <row r="11" spans="1:15" s="71" customFormat="1" ht="30" customHeight="1">
      <c r="A11" s="2">
        <v>6</v>
      </c>
      <c r="B11" s="64" t="s">
        <v>309</v>
      </c>
      <c r="C11" s="83">
        <v>12</v>
      </c>
      <c r="D11" s="132">
        <f t="shared" si="0"/>
        <v>0.8</v>
      </c>
      <c r="E11" s="83">
        <v>13</v>
      </c>
      <c r="F11" s="132">
        <f t="shared" si="1"/>
        <v>0.8125</v>
      </c>
      <c r="G11" s="83">
        <v>5</v>
      </c>
      <c r="H11" s="132">
        <f t="shared" si="2"/>
        <v>0.55555555555555558</v>
      </c>
      <c r="I11" s="83">
        <v>12</v>
      </c>
      <c r="J11" s="132">
        <f t="shared" si="3"/>
        <v>0.8</v>
      </c>
      <c r="K11" s="83">
        <v>10</v>
      </c>
      <c r="L11" s="132">
        <f t="shared" si="4"/>
        <v>0.58823529411764708</v>
      </c>
      <c r="M11" s="83">
        <v>13</v>
      </c>
      <c r="N11" s="132">
        <f t="shared" si="5"/>
        <v>0.8125</v>
      </c>
      <c r="O11" s="132">
        <f t="shared" si="6"/>
        <v>0.72813180827886725</v>
      </c>
    </row>
    <row r="12" spans="1:15" s="71" customFormat="1" ht="30" customHeight="1">
      <c r="A12" s="2">
        <v>7</v>
      </c>
      <c r="B12" s="64" t="s">
        <v>310</v>
      </c>
      <c r="C12" s="83">
        <v>6</v>
      </c>
      <c r="D12" s="132">
        <f t="shared" si="0"/>
        <v>0.4</v>
      </c>
      <c r="E12" s="83">
        <v>4</v>
      </c>
      <c r="F12" s="132">
        <f t="shared" si="1"/>
        <v>0.25</v>
      </c>
      <c r="G12" s="83">
        <v>3</v>
      </c>
      <c r="H12" s="132">
        <f t="shared" si="2"/>
        <v>0.33333333333333331</v>
      </c>
      <c r="I12" s="83">
        <v>3</v>
      </c>
      <c r="J12" s="132">
        <f t="shared" si="3"/>
        <v>0.2</v>
      </c>
      <c r="K12" s="83">
        <v>0</v>
      </c>
      <c r="L12" s="132">
        <f t="shared" si="4"/>
        <v>0</v>
      </c>
      <c r="M12" s="83">
        <v>4</v>
      </c>
      <c r="N12" s="132">
        <f t="shared" si="5"/>
        <v>0.25</v>
      </c>
      <c r="O12" s="132">
        <f t="shared" si="6"/>
        <v>0.2388888888888889</v>
      </c>
    </row>
    <row r="13" spans="1:15" s="71" customFormat="1" ht="30" customHeight="1">
      <c r="A13" s="2">
        <v>8</v>
      </c>
      <c r="B13" s="64" t="s">
        <v>311</v>
      </c>
      <c r="C13" s="83">
        <v>4</v>
      </c>
      <c r="D13" s="132">
        <f t="shared" si="0"/>
        <v>0.26666666666666666</v>
      </c>
      <c r="E13" s="83">
        <v>3</v>
      </c>
      <c r="F13" s="132">
        <f t="shared" si="1"/>
        <v>0.1875</v>
      </c>
      <c r="G13" s="83">
        <v>2</v>
      </c>
      <c r="H13" s="132">
        <f t="shared" si="2"/>
        <v>0.22222222222222221</v>
      </c>
      <c r="I13" s="83">
        <v>3</v>
      </c>
      <c r="J13" s="132">
        <f t="shared" si="3"/>
        <v>0.2</v>
      </c>
      <c r="K13" s="83">
        <v>3</v>
      </c>
      <c r="L13" s="132">
        <f t="shared" si="4"/>
        <v>0.17647058823529413</v>
      </c>
      <c r="M13" s="83">
        <v>3</v>
      </c>
      <c r="N13" s="132">
        <f t="shared" si="5"/>
        <v>0.1875</v>
      </c>
      <c r="O13" s="132">
        <f t="shared" si="6"/>
        <v>0.20672657952069717</v>
      </c>
    </row>
    <row r="14" spans="1:15" s="71" customFormat="1" ht="30" customHeight="1">
      <c r="A14" s="2">
        <v>9</v>
      </c>
      <c r="B14" s="64" t="s">
        <v>312</v>
      </c>
      <c r="C14" s="83">
        <v>11</v>
      </c>
      <c r="D14" s="132">
        <f t="shared" si="0"/>
        <v>0.73333333333333328</v>
      </c>
      <c r="E14" s="83">
        <v>10</v>
      </c>
      <c r="F14" s="132">
        <f t="shared" si="1"/>
        <v>0.625</v>
      </c>
      <c r="G14" s="83">
        <v>7</v>
      </c>
      <c r="H14" s="132">
        <f t="shared" si="2"/>
        <v>0.77777777777777779</v>
      </c>
      <c r="I14" s="83">
        <v>10</v>
      </c>
      <c r="J14" s="132">
        <f t="shared" si="3"/>
        <v>0.66666666666666663</v>
      </c>
      <c r="K14" s="83">
        <v>8</v>
      </c>
      <c r="L14" s="132">
        <f t="shared" si="4"/>
        <v>0.47058823529411764</v>
      </c>
      <c r="M14" s="83">
        <v>10</v>
      </c>
      <c r="N14" s="132">
        <f t="shared" si="5"/>
        <v>0.625</v>
      </c>
      <c r="O14" s="132">
        <f t="shared" si="6"/>
        <v>0.64972766884531585</v>
      </c>
    </row>
    <row r="15" spans="1:15" s="71" customFormat="1" ht="30" customHeight="1">
      <c r="A15" s="2">
        <v>10</v>
      </c>
      <c r="B15" s="64" t="s">
        <v>313</v>
      </c>
      <c r="C15" s="83">
        <v>9</v>
      </c>
      <c r="D15" s="132">
        <f t="shared" si="0"/>
        <v>0.6</v>
      </c>
      <c r="E15" s="83">
        <v>10</v>
      </c>
      <c r="F15" s="132">
        <f t="shared" si="1"/>
        <v>0.625</v>
      </c>
      <c r="G15" s="83">
        <v>6</v>
      </c>
      <c r="H15" s="132">
        <f t="shared" si="2"/>
        <v>0.66666666666666663</v>
      </c>
      <c r="I15" s="83">
        <v>9</v>
      </c>
      <c r="J15" s="132">
        <f t="shared" si="3"/>
        <v>0.6</v>
      </c>
      <c r="K15" s="83">
        <v>7</v>
      </c>
      <c r="L15" s="132">
        <f t="shared" si="4"/>
        <v>0.41176470588235292</v>
      </c>
      <c r="M15" s="83">
        <v>10</v>
      </c>
      <c r="N15" s="132">
        <f t="shared" si="5"/>
        <v>0.625</v>
      </c>
      <c r="O15" s="132">
        <f t="shared" si="6"/>
        <v>0.58807189542483662</v>
      </c>
    </row>
    <row r="16" spans="1:15" s="71" customFormat="1" ht="30" customHeight="1">
      <c r="A16" s="2">
        <v>11</v>
      </c>
      <c r="B16" s="64" t="s">
        <v>314</v>
      </c>
      <c r="C16" s="83">
        <v>7</v>
      </c>
      <c r="D16" s="132">
        <f t="shared" si="0"/>
        <v>0.46666666666666667</v>
      </c>
      <c r="E16" s="83">
        <v>8</v>
      </c>
      <c r="F16" s="132">
        <f t="shared" si="1"/>
        <v>0.5</v>
      </c>
      <c r="G16" s="83">
        <v>4</v>
      </c>
      <c r="H16" s="132">
        <f t="shared" si="2"/>
        <v>0.44444444444444442</v>
      </c>
      <c r="I16" s="83">
        <v>8</v>
      </c>
      <c r="J16" s="132">
        <f t="shared" si="3"/>
        <v>0.53333333333333333</v>
      </c>
      <c r="K16" s="83">
        <v>6</v>
      </c>
      <c r="L16" s="132">
        <f t="shared" si="4"/>
        <v>0.35294117647058826</v>
      </c>
      <c r="M16" s="83">
        <v>8</v>
      </c>
      <c r="N16" s="132">
        <f t="shared" si="5"/>
        <v>0.5</v>
      </c>
      <c r="O16" s="132">
        <f t="shared" si="6"/>
        <v>0.4662309368191721</v>
      </c>
    </row>
    <row r="17" spans="1:15" s="71" customFormat="1" ht="30" customHeight="1">
      <c r="A17" s="2">
        <v>12</v>
      </c>
      <c r="B17" s="64" t="s">
        <v>315</v>
      </c>
      <c r="C17" s="83">
        <v>8</v>
      </c>
      <c r="D17" s="132">
        <f t="shared" si="0"/>
        <v>0.53333333333333333</v>
      </c>
      <c r="E17" s="83">
        <v>8</v>
      </c>
      <c r="F17" s="132">
        <f t="shared" si="1"/>
        <v>0.5</v>
      </c>
      <c r="G17" s="83">
        <v>5</v>
      </c>
      <c r="H17" s="132">
        <f t="shared" si="2"/>
        <v>0.55555555555555558</v>
      </c>
      <c r="I17" s="83">
        <v>5</v>
      </c>
      <c r="J17" s="132">
        <f t="shared" si="3"/>
        <v>0.33333333333333331</v>
      </c>
      <c r="K17" s="83">
        <v>5</v>
      </c>
      <c r="L17" s="132">
        <f t="shared" si="4"/>
        <v>0.29411764705882354</v>
      </c>
      <c r="M17" s="83">
        <v>8</v>
      </c>
      <c r="N17" s="132">
        <f t="shared" si="5"/>
        <v>0.5</v>
      </c>
      <c r="O17" s="132">
        <f t="shared" si="6"/>
        <v>0.45272331154684092</v>
      </c>
    </row>
    <row r="18" spans="1:15" s="71" customFormat="1" ht="30" customHeight="1">
      <c r="A18" s="2">
        <v>13</v>
      </c>
      <c r="B18" s="64" t="s">
        <v>316</v>
      </c>
      <c r="C18" s="83">
        <v>9</v>
      </c>
      <c r="D18" s="132">
        <f t="shared" si="0"/>
        <v>0.6</v>
      </c>
      <c r="E18" s="83">
        <v>6</v>
      </c>
      <c r="F18" s="132">
        <f t="shared" si="1"/>
        <v>0.375</v>
      </c>
      <c r="G18" s="83">
        <v>4</v>
      </c>
      <c r="H18" s="132">
        <f t="shared" si="2"/>
        <v>0.44444444444444442</v>
      </c>
      <c r="I18" s="83">
        <v>8</v>
      </c>
      <c r="J18" s="132">
        <f t="shared" si="3"/>
        <v>0.53333333333333333</v>
      </c>
      <c r="K18" s="83">
        <v>5</v>
      </c>
      <c r="L18" s="132">
        <f t="shared" si="4"/>
        <v>0.29411764705882354</v>
      </c>
      <c r="M18" s="83">
        <v>6</v>
      </c>
      <c r="N18" s="132">
        <f t="shared" si="5"/>
        <v>0.375</v>
      </c>
      <c r="O18" s="132">
        <f t="shared" si="6"/>
        <v>0.43698257080610015</v>
      </c>
    </row>
    <row r="19" spans="1:15" s="71" customFormat="1" ht="30" customHeight="1">
      <c r="A19" s="2">
        <v>14</v>
      </c>
      <c r="B19" s="64" t="s">
        <v>317</v>
      </c>
      <c r="C19" s="83">
        <v>7</v>
      </c>
      <c r="D19" s="132">
        <f t="shared" si="0"/>
        <v>0.46666666666666667</v>
      </c>
      <c r="E19" s="83">
        <v>8</v>
      </c>
      <c r="F19" s="132">
        <f t="shared" si="1"/>
        <v>0.5</v>
      </c>
      <c r="G19" s="83">
        <v>5</v>
      </c>
      <c r="H19" s="132">
        <f t="shared" si="2"/>
        <v>0.55555555555555558</v>
      </c>
      <c r="I19" s="83">
        <v>6</v>
      </c>
      <c r="J19" s="132">
        <f t="shared" si="3"/>
        <v>0.4</v>
      </c>
      <c r="K19" s="83">
        <v>5</v>
      </c>
      <c r="L19" s="132">
        <f t="shared" si="4"/>
        <v>0.29411764705882354</v>
      </c>
      <c r="M19" s="83">
        <v>8</v>
      </c>
      <c r="N19" s="132">
        <f t="shared" si="5"/>
        <v>0.5</v>
      </c>
      <c r="O19" s="132">
        <f t="shared" si="6"/>
        <v>0.45272331154684092</v>
      </c>
    </row>
    <row r="20" spans="1:15" s="71" customFormat="1" ht="30" customHeight="1">
      <c r="A20" s="2">
        <v>15</v>
      </c>
      <c r="B20" s="64" t="s">
        <v>318</v>
      </c>
      <c r="C20" s="83">
        <v>7</v>
      </c>
      <c r="D20" s="132">
        <f t="shared" si="0"/>
        <v>0.46666666666666667</v>
      </c>
      <c r="E20" s="83">
        <v>6</v>
      </c>
      <c r="F20" s="132">
        <f t="shared" si="1"/>
        <v>0.375</v>
      </c>
      <c r="G20" s="83">
        <v>6</v>
      </c>
      <c r="H20" s="132">
        <f t="shared" si="2"/>
        <v>0.66666666666666663</v>
      </c>
      <c r="I20" s="83">
        <v>7</v>
      </c>
      <c r="J20" s="132">
        <f t="shared" si="3"/>
        <v>0.46666666666666667</v>
      </c>
      <c r="K20" s="83">
        <v>5</v>
      </c>
      <c r="L20" s="132">
        <f t="shared" si="4"/>
        <v>0.29411764705882354</v>
      </c>
      <c r="M20" s="83">
        <v>6</v>
      </c>
      <c r="N20" s="132">
        <f t="shared" si="5"/>
        <v>0.375</v>
      </c>
      <c r="O20" s="132">
        <f t="shared" si="6"/>
        <v>0.44068627450980391</v>
      </c>
    </row>
    <row r="21" spans="1:15" s="71" customFormat="1" ht="30" customHeight="1">
      <c r="A21" s="2">
        <v>16</v>
      </c>
      <c r="B21" s="64" t="s">
        <v>319</v>
      </c>
      <c r="C21" s="83">
        <v>11</v>
      </c>
      <c r="D21" s="132">
        <f t="shared" si="0"/>
        <v>0.73333333333333328</v>
      </c>
      <c r="E21" s="83">
        <v>7</v>
      </c>
      <c r="F21" s="132">
        <f t="shared" si="1"/>
        <v>0.4375</v>
      </c>
      <c r="G21" s="83">
        <v>8</v>
      </c>
      <c r="H21" s="132">
        <f t="shared" si="2"/>
        <v>0.88888888888888884</v>
      </c>
      <c r="I21" s="83">
        <v>9</v>
      </c>
      <c r="J21" s="132">
        <f t="shared" si="3"/>
        <v>0.6</v>
      </c>
      <c r="K21" s="83">
        <v>9</v>
      </c>
      <c r="L21" s="132">
        <f t="shared" si="4"/>
        <v>0.52941176470588236</v>
      </c>
      <c r="M21" s="83">
        <v>7</v>
      </c>
      <c r="N21" s="132">
        <f t="shared" si="5"/>
        <v>0.4375</v>
      </c>
      <c r="O21" s="132">
        <f t="shared" si="6"/>
        <v>0.6044389978213508</v>
      </c>
    </row>
    <row r="22" spans="1:15" s="71" customFormat="1" ht="30" customHeight="1">
      <c r="A22" s="2">
        <v>17</v>
      </c>
      <c r="B22" s="64" t="s">
        <v>320</v>
      </c>
      <c r="C22" s="83">
        <v>12</v>
      </c>
      <c r="D22" s="132">
        <f t="shared" si="0"/>
        <v>0.8</v>
      </c>
      <c r="E22" s="83">
        <v>10</v>
      </c>
      <c r="F22" s="132">
        <f t="shared" si="1"/>
        <v>0.625</v>
      </c>
      <c r="G22" s="83">
        <v>8</v>
      </c>
      <c r="H22" s="132">
        <f t="shared" si="2"/>
        <v>0.88888888888888884</v>
      </c>
      <c r="I22" s="83">
        <v>12</v>
      </c>
      <c r="J22" s="132">
        <f t="shared" si="3"/>
        <v>0.8</v>
      </c>
      <c r="K22" s="83">
        <v>9</v>
      </c>
      <c r="L22" s="132">
        <f t="shared" si="4"/>
        <v>0.52941176470588236</v>
      </c>
      <c r="M22" s="83">
        <v>10</v>
      </c>
      <c r="N22" s="132">
        <f t="shared" si="5"/>
        <v>0.625</v>
      </c>
      <c r="O22" s="132">
        <f t="shared" si="6"/>
        <v>0.7113834422657952</v>
      </c>
    </row>
    <row r="23" spans="1:15" s="71" customFormat="1" ht="30" customHeight="1">
      <c r="A23" s="2">
        <v>18</v>
      </c>
      <c r="B23" s="64" t="s">
        <v>321</v>
      </c>
      <c r="C23" s="83">
        <v>12</v>
      </c>
      <c r="D23" s="132">
        <f t="shared" si="0"/>
        <v>0.8</v>
      </c>
      <c r="E23" s="83">
        <v>13</v>
      </c>
      <c r="F23" s="132">
        <f t="shared" si="1"/>
        <v>0.8125</v>
      </c>
      <c r="G23" s="83">
        <v>7</v>
      </c>
      <c r="H23" s="132">
        <f t="shared" si="2"/>
        <v>0.77777777777777779</v>
      </c>
      <c r="I23" s="83">
        <v>11</v>
      </c>
      <c r="J23" s="132">
        <f t="shared" si="3"/>
        <v>0.73333333333333328</v>
      </c>
      <c r="K23" s="83">
        <v>6</v>
      </c>
      <c r="L23" s="132">
        <f t="shared" si="4"/>
        <v>0.35294117647058826</v>
      </c>
      <c r="M23" s="83">
        <v>13</v>
      </c>
      <c r="N23" s="132">
        <f t="shared" si="5"/>
        <v>0.8125</v>
      </c>
      <c r="O23" s="132">
        <f t="shared" si="6"/>
        <v>0.71484204793028328</v>
      </c>
    </row>
    <row r="24" spans="1:15" s="71" customFormat="1" ht="30" customHeight="1">
      <c r="A24" s="2">
        <v>19</v>
      </c>
      <c r="B24" s="64" t="s">
        <v>322</v>
      </c>
      <c r="C24" s="83">
        <v>11</v>
      </c>
      <c r="D24" s="132">
        <f t="shared" si="0"/>
        <v>0.73333333333333328</v>
      </c>
      <c r="E24" s="83">
        <v>12</v>
      </c>
      <c r="F24" s="132">
        <f t="shared" si="1"/>
        <v>0.75</v>
      </c>
      <c r="G24" s="83">
        <v>5</v>
      </c>
      <c r="H24" s="132">
        <f t="shared" si="2"/>
        <v>0.55555555555555558</v>
      </c>
      <c r="I24" s="83">
        <v>8</v>
      </c>
      <c r="J24" s="132">
        <f t="shared" si="3"/>
        <v>0.53333333333333333</v>
      </c>
      <c r="K24" s="83">
        <v>2</v>
      </c>
      <c r="L24" s="132">
        <f t="shared" si="4"/>
        <v>0.11764705882352941</v>
      </c>
      <c r="M24" s="83">
        <v>12</v>
      </c>
      <c r="N24" s="132">
        <f t="shared" si="5"/>
        <v>0.75</v>
      </c>
      <c r="O24" s="132">
        <f t="shared" si="6"/>
        <v>0.57331154684095853</v>
      </c>
    </row>
    <row r="25" spans="1:15" s="71" customFormat="1" ht="30" customHeight="1">
      <c r="A25" s="2">
        <v>20</v>
      </c>
      <c r="B25" s="64" t="s">
        <v>323</v>
      </c>
      <c r="C25" s="83">
        <v>9</v>
      </c>
      <c r="D25" s="132">
        <f t="shared" si="0"/>
        <v>0.6</v>
      </c>
      <c r="E25" s="83">
        <v>9</v>
      </c>
      <c r="F25" s="132">
        <f t="shared" si="1"/>
        <v>0.5625</v>
      </c>
      <c r="G25" s="83">
        <v>4</v>
      </c>
      <c r="H25" s="132">
        <f t="shared" si="2"/>
        <v>0.44444444444444442</v>
      </c>
      <c r="I25" s="83">
        <v>9</v>
      </c>
      <c r="J25" s="132">
        <f t="shared" si="3"/>
        <v>0.6</v>
      </c>
      <c r="K25" s="83">
        <v>3</v>
      </c>
      <c r="L25" s="132">
        <f t="shared" si="4"/>
        <v>0.17647058823529413</v>
      </c>
      <c r="M25" s="83">
        <v>9</v>
      </c>
      <c r="N25" s="132">
        <f t="shared" si="5"/>
        <v>0.5625</v>
      </c>
      <c r="O25" s="132">
        <f t="shared" si="6"/>
        <v>0.49098583877995639</v>
      </c>
    </row>
    <row r="26" spans="1:15" s="71" customFormat="1" ht="30" customHeight="1">
      <c r="A26" s="2">
        <v>21</v>
      </c>
      <c r="B26" s="64" t="s">
        <v>324</v>
      </c>
      <c r="C26" s="83">
        <v>11</v>
      </c>
      <c r="D26" s="132">
        <f t="shared" si="0"/>
        <v>0.73333333333333328</v>
      </c>
      <c r="E26" s="83">
        <v>10</v>
      </c>
      <c r="F26" s="132">
        <f t="shared" si="1"/>
        <v>0.625</v>
      </c>
      <c r="G26" s="83">
        <v>5</v>
      </c>
      <c r="H26" s="132">
        <f t="shared" si="2"/>
        <v>0.55555555555555558</v>
      </c>
      <c r="I26" s="83">
        <v>11</v>
      </c>
      <c r="J26" s="132">
        <f t="shared" si="3"/>
        <v>0.73333333333333328</v>
      </c>
      <c r="K26" s="83">
        <v>6</v>
      </c>
      <c r="L26" s="132">
        <f t="shared" si="4"/>
        <v>0.35294117647058826</v>
      </c>
      <c r="M26" s="83">
        <v>10</v>
      </c>
      <c r="N26" s="132">
        <f t="shared" si="5"/>
        <v>0.625</v>
      </c>
      <c r="O26" s="132">
        <f t="shared" si="6"/>
        <v>0.60419389978213511</v>
      </c>
    </row>
    <row r="27" spans="1:15" s="71" customFormat="1" ht="30" customHeight="1">
      <c r="A27" s="2">
        <v>22</v>
      </c>
      <c r="B27" s="64" t="s">
        <v>325</v>
      </c>
      <c r="C27" s="83">
        <v>8</v>
      </c>
      <c r="D27" s="132">
        <f t="shared" si="0"/>
        <v>0.53333333333333333</v>
      </c>
      <c r="E27" s="83">
        <v>12</v>
      </c>
      <c r="F27" s="132">
        <f t="shared" si="1"/>
        <v>0.75</v>
      </c>
      <c r="G27" s="83">
        <v>5</v>
      </c>
      <c r="H27" s="132">
        <f t="shared" si="2"/>
        <v>0.55555555555555558</v>
      </c>
      <c r="I27" s="83">
        <v>8</v>
      </c>
      <c r="J27" s="132">
        <f t="shared" si="3"/>
        <v>0.53333333333333333</v>
      </c>
      <c r="K27" s="83">
        <v>5</v>
      </c>
      <c r="L27" s="132">
        <f t="shared" si="4"/>
        <v>0.29411764705882354</v>
      </c>
      <c r="M27" s="83">
        <v>12</v>
      </c>
      <c r="N27" s="132">
        <f t="shared" si="5"/>
        <v>0.75</v>
      </c>
      <c r="O27" s="132">
        <f t="shared" si="6"/>
        <v>0.56938997821350756</v>
      </c>
    </row>
    <row r="28" spans="1:15" s="71" customFormat="1" ht="30" customHeight="1">
      <c r="A28" s="2">
        <v>23</v>
      </c>
      <c r="B28" s="64" t="s">
        <v>326</v>
      </c>
      <c r="C28" s="83">
        <v>5</v>
      </c>
      <c r="D28" s="132">
        <f t="shared" si="0"/>
        <v>0.33333333333333331</v>
      </c>
      <c r="E28" s="83">
        <v>8</v>
      </c>
      <c r="F28" s="132">
        <f t="shared" si="1"/>
        <v>0.5</v>
      </c>
      <c r="G28" s="83">
        <v>4</v>
      </c>
      <c r="H28" s="132">
        <f t="shared" si="2"/>
        <v>0.44444444444444442</v>
      </c>
      <c r="I28" s="83">
        <v>3</v>
      </c>
      <c r="J28" s="132">
        <f t="shared" si="3"/>
        <v>0.2</v>
      </c>
      <c r="K28" s="83">
        <v>2</v>
      </c>
      <c r="L28" s="132">
        <f t="shared" si="4"/>
        <v>0.11764705882352941</v>
      </c>
      <c r="M28" s="83">
        <v>8</v>
      </c>
      <c r="N28" s="132">
        <f t="shared" si="5"/>
        <v>0.5</v>
      </c>
      <c r="O28" s="132">
        <f t="shared" si="6"/>
        <v>0.34923747276688449</v>
      </c>
    </row>
    <row r="29" spans="1:15" s="71" customFormat="1" ht="30" customHeight="1">
      <c r="A29" s="2">
        <v>24</v>
      </c>
      <c r="B29" s="64" t="s">
        <v>327</v>
      </c>
      <c r="C29" s="83">
        <v>7</v>
      </c>
      <c r="D29" s="132">
        <f t="shared" si="0"/>
        <v>0.46666666666666667</v>
      </c>
      <c r="E29" s="83">
        <v>4</v>
      </c>
      <c r="F29" s="132">
        <f t="shared" si="1"/>
        <v>0.25</v>
      </c>
      <c r="G29" s="83">
        <v>6</v>
      </c>
      <c r="H29" s="132">
        <f t="shared" si="2"/>
        <v>0.66666666666666663</v>
      </c>
      <c r="I29" s="83">
        <v>7</v>
      </c>
      <c r="J29" s="132">
        <f t="shared" si="3"/>
        <v>0.46666666666666667</v>
      </c>
      <c r="K29" s="83">
        <v>3</v>
      </c>
      <c r="L29" s="132">
        <f t="shared" si="4"/>
        <v>0.17647058823529413</v>
      </c>
      <c r="M29" s="83">
        <v>4</v>
      </c>
      <c r="N29" s="132">
        <f t="shared" si="5"/>
        <v>0.25</v>
      </c>
      <c r="O29" s="132">
        <f t="shared" si="6"/>
        <v>0.37941176470588234</v>
      </c>
    </row>
    <row r="30" spans="1:15" ht="30" customHeight="1">
      <c r="A30" s="73">
        <v>25</v>
      </c>
      <c r="B30" s="75" t="s">
        <v>328</v>
      </c>
      <c r="C30" s="112">
        <v>0</v>
      </c>
      <c r="D30" s="132">
        <f t="shared" si="0"/>
        <v>0</v>
      </c>
      <c r="E30" s="112">
        <v>7</v>
      </c>
      <c r="F30" s="132">
        <f t="shared" si="1"/>
        <v>0.4375</v>
      </c>
      <c r="G30" s="112">
        <v>0</v>
      </c>
      <c r="H30" s="132">
        <f t="shared" si="2"/>
        <v>0</v>
      </c>
      <c r="I30" s="112"/>
      <c r="J30" s="132">
        <f t="shared" si="3"/>
        <v>0</v>
      </c>
      <c r="K30" s="112">
        <v>0</v>
      </c>
      <c r="L30" s="132">
        <f t="shared" si="4"/>
        <v>0</v>
      </c>
      <c r="M30" s="112">
        <v>7</v>
      </c>
      <c r="N30" s="132">
        <f t="shared" si="5"/>
        <v>0.4375</v>
      </c>
      <c r="O30" s="132">
        <f t="shared" si="6"/>
        <v>0.14583333333333334</v>
      </c>
    </row>
    <row r="31" spans="1:15" ht="30" customHeight="1">
      <c r="A31" s="2">
        <v>26</v>
      </c>
      <c r="B31" s="64" t="s">
        <v>329</v>
      </c>
      <c r="C31" s="112">
        <v>14</v>
      </c>
      <c r="D31" s="132">
        <f t="shared" si="0"/>
        <v>0.93333333333333335</v>
      </c>
      <c r="E31" s="112">
        <v>15</v>
      </c>
      <c r="F31" s="132">
        <f t="shared" si="1"/>
        <v>0.9375</v>
      </c>
      <c r="G31" s="112">
        <v>7</v>
      </c>
      <c r="H31" s="132">
        <f t="shared" si="2"/>
        <v>0.77777777777777779</v>
      </c>
      <c r="I31" s="112">
        <v>14</v>
      </c>
      <c r="J31" s="132">
        <f t="shared" si="3"/>
        <v>0.93333333333333335</v>
      </c>
      <c r="K31" s="112">
        <v>8</v>
      </c>
      <c r="L31" s="132">
        <f t="shared" si="4"/>
        <v>0.47058823529411764</v>
      </c>
      <c r="M31" s="112">
        <v>15</v>
      </c>
      <c r="N31" s="132">
        <f t="shared" si="5"/>
        <v>0.9375</v>
      </c>
      <c r="O31" s="132">
        <f t="shared" si="6"/>
        <v>0.83167211328976043</v>
      </c>
    </row>
    <row r="32" spans="1:15" ht="30" customHeight="1">
      <c r="A32" s="2">
        <v>27</v>
      </c>
      <c r="B32" s="64" t="s">
        <v>330</v>
      </c>
      <c r="C32" s="112">
        <v>6</v>
      </c>
      <c r="D32" s="132">
        <f t="shared" si="0"/>
        <v>0.4</v>
      </c>
      <c r="E32" s="112">
        <v>5</v>
      </c>
      <c r="F32" s="132">
        <f t="shared" si="1"/>
        <v>0.3125</v>
      </c>
      <c r="G32" s="112">
        <v>4</v>
      </c>
      <c r="H32" s="132">
        <f t="shared" si="2"/>
        <v>0.44444444444444442</v>
      </c>
      <c r="I32" s="112">
        <v>5</v>
      </c>
      <c r="J32" s="132">
        <f t="shared" si="3"/>
        <v>0.33333333333333331</v>
      </c>
      <c r="K32" s="112">
        <v>5</v>
      </c>
      <c r="L32" s="132">
        <f t="shared" si="4"/>
        <v>0.29411764705882354</v>
      </c>
      <c r="M32" s="112">
        <v>5</v>
      </c>
      <c r="N32" s="132">
        <f t="shared" si="5"/>
        <v>0.3125</v>
      </c>
      <c r="O32" s="132">
        <f t="shared" si="6"/>
        <v>0.34948257080610023</v>
      </c>
    </row>
    <row r="33" spans="1:15" ht="30" customHeight="1">
      <c r="A33" s="2">
        <v>28</v>
      </c>
      <c r="B33" s="64" t="s">
        <v>331</v>
      </c>
      <c r="C33" s="112">
        <v>8</v>
      </c>
      <c r="D33" s="132">
        <f t="shared" si="0"/>
        <v>0.53333333333333333</v>
      </c>
      <c r="E33" s="112">
        <v>8</v>
      </c>
      <c r="F33" s="132">
        <f t="shared" si="1"/>
        <v>0.5</v>
      </c>
      <c r="G33" s="112">
        <v>5</v>
      </c>
      <c r="H33" s="132">
        <f t="shared" si="2"/>
        <v>0.55555555555555558</v>
      </c>
      <c r="I33" s="112">
        <v>7</v>
      </c>
      <c r="J33" s="132">
        <f t="shared" si="3"/>
        <v>0.46666666666666667</v>
      </c>
      <c r="K33" s="112">
        <v>4</v>
      </c>
      <c r="L33" s="132">
        <f t="shared" si="4"/>
        <v>0.23529411764705882</v>
      </c>
      <c r="M33" s="112">
        <v>8</v>
      </c>
      <c r="N33" s="132">
        <f t="shared" si="5"/>
        <v>0.5</v>
      </c>
      <c r="O33" s="132">
        <f t="shared" si="6"/>
        <v>0.46514161220043571</v>
      </c>
    </row>
    <row r="34" spans="1:15" ht="30" customHeight="1">
      <c r="A34" s="2">
        <v>29</v>
      </c>
      <c r="B34" s="64" t="s">
        <v>332</v>
      </c>
      <c r="C34" s="112">
        <v>7</v>
      </c>
      <c r="D34" s="132">
        <f t="shared" si="0"/>
        <v>0.46666666666666667</v>
      </c>
      <c r="E34" s="112">
        <v>5</v>
      </c>
      <c r="F34" s="132">
        <f t="shared" si="1"/>
        <v>0.3125</v>
      </c>
      <c r="G34" s="112">
        <v>4</v>
      </c>
      <c r="H34" s="132">
        <f t="shared" si="2"/>
        <v>0.44444444444444442</v>
      </c>
      <c r="I34" s="112">
        <v>5</v>
      </c>
      <c r="J34" s="132">
        <f t="shared" si="3"/>
        <v>0.33333333333333331</v>
      </c>
      <c r="K34" s="112">
        <v>2</v>
      </c>
      <c r="L34" s="132">
        <f t="shared" si="4"/>
        <v>0.11764705882352941</v>
      </c>
      <c r="M34" s="112">
        <v>5</v>
      </c>
      <c r="N34" s="132">
        <f t="shared" si="5"/>
        <v>0.3125</v>
      </c>
      <c r="O34" s="132">
        <f t="shared" si="6"/>
        <v>0.33118191721132895</v>
      </c>
    </row>
    <row r="35" spans="1:15" ht="30" customHeight="1">
      <c r="A35" s="2">
        <v>30</v>
      </c>
      <c r="B35" s="64" t="s">
        <v>333</v>
      </c>
      <c r="C35" s="112">
        <v>11</v>
      </c>
      <c r="D35" s="132">
        <f t="shared" si="0"/>
        <v>0.73333333333333328</v>
      </c>
      <c r="E35" s="112">
        <v>11</v>
      </c>
      <c r="F35" s="132">
        <f t="shared" si="1"/>
        <v>0.6875</v>
      </c>
      <c r="G35" s="112">
        <v>7</v>
      </c>
      <c r="H35" s="132">
        <f t="shared" si="2"/>
        <v>0.77777777777777779</v>
      </c>
      <c r="I35" s="112">
        <v>11</v>
      </c>
      <c r="J35" s="132">
        <f t="shared" si="3"/>
        <v>0.73333333333333328</v>
      </c>
      <c r="K35" s="112">
        <v>10</v>
      </c>
      <c r="L35" s="132">
        <f t="shared" si="4"/>
        <v>0.58823529411764708</v>
      </c>
      <c r="M35" s="112">
        <v>11</v>
      </c>
      <c r="N35" s="132">
        <f t="shared" si="5"/>
        <v>0.6875</v>
      </c>
      <c r="O35" s="132">
        <f t="shared" si="6"/>
        <v>0.70127995642701535</v>
      </c>
    </row>
    <row r="36" spans="1:15" ht="30" customHeight="1">
      <c r="A36" s="2">
        <v>31</v>
      </c>
      <c r="B36" s="64" t="s">
        <v>334</v>
      </c>
      <c r="C36" s="112">
        <v>11</v>
      </c>
      <c r="D36" s="132">
        <f t="shared" si="0"/>
        <v>0.73333333333333328</v>
      </c>
      <c r="E36" s="112">
        <v>13</v>
      </c>
      <c r="F36" s="132">
        <f t="shared" si="1"/>
        <v>0.8125</v>
      </c>
      <c r="G36" s="112">
        <v>7</v>
      </c>
      <c r="H36" s="132">
        <f t="shared" si="2"/>
        <v>0.77777777777777779</v>
      </c>
      <c r="I36" s="112">
        <v>12</v>
      </c>
      <c r="J36" s="132">
        <f t="shared" si="3"/>
        <v>0.8</v>
      </c>
      <c r="K36" s="112">
        <v>7</v>
      </c>
      <c r="L36" s="132">
        <f t="shared" si="4"/>
        <v>0.41176470588235292</v>
      </c>
      <c r="M36" s="112">
        <v>13</v>
      </c>
      <c r="N36" s="132">
        <f t="shared" si="5"/>
        <v>0.8125</v>
      </c>
      <c r="O36" s="132">
        <f t="shared" si="6"/>
        <v>0.72464596949891058</v>
      </c>
    </row>
    <row r="37" spans="1:15" ht="30" customHeight="1">
      <c r="A37" s="2">
        <v>32</v>
      </c>
      <c r="B37" s="64" t="s">
        <v>335</v>
      </c>
      <c r="C37" s="112">
        <v>0</v>
      </c>
      <c r="D37" s="132">
        <f t="shared" si="0"/>
        <v>0</v>
      </c>
      <c r="E37" s="112">
        <v>0</v>
      </c>
      <c r="F37" s="132">
        <f t="shared" si="1"/>
        <v>0</v>
      </c>
      <c r="G37" s="112">
        <v>0</v>
      </c>
      <c r="H37" s="132">
        <f t="shared" si="2"/>
        <v>0</v>
      </c>
      <c r="I37" s="112">
        <v>0</v>
      </c>
      <c r="J37" s="132">
        <f t="shared" si="3"/>
        <v>0</v>
      </c>
      <c r="K37" s="112">
        <v>0</v>
      </c>
      <c r="L37" s="132">
        <f t="shared" si="4"/>
        <v>0</v>
      </c>
      <c r="M37" s="112">
        <v>0</v>
      </c>
      <c r="N37" s="132">
        <f t="shared" si="5"/>
        <v>0</v>
      </c>
      <c r="O37" s="132">
        <f t="shared" si="6"/>
        <v>0</v>
      </c>
    </row>
    <row r="38" spans="1:15" ht="30" customHeight="1">
      <c r="A38" s="2">
        <v>33</v>
      </c>
      <c r="B38" s="64" t="s">
        <v>336</v>
      </c>
      <c r="C38" s="112">
        <v>8</v>
      </c>
      <c r="D38" s="132">
        <f t="shared" si="0"/>
        <v>0.53333333333333333</v>
      </c>
      <c r="E38" s="112">
        <v>8</v>
      </c>
      <c r="F38" s="132">
        <f t="shared" si="1"/>
        <v>0.5</v>
      </c>
      <c r="G38" s="112">
        <v>7</v>
      </c>
      <c r="H38" s="132">
        <f t="shared" si="2"/>
        <v>0.77777777777777779</v>
      </c>
      <c r="I38" s="112">
        <v>8</v>
      </c>
      <c r="J38" s="132">
        <f t="shared" si="3"/>
        <v>0.53333333333333333</v>
      </c>
      <c r="K38" s="112">
        <v>3</v>
      </c>
      <c r="L38" s="132">
        <f t="shared" si="4"/>
        <v>0.17647058823529413</v>
      </c>
      <c r="M38" s="112">
        <v>8</v>
      </c>
      <c r="N38" s="132">
        <f t="shared" si="5"/>
        <v>0.5</v>
      </c>
      <c r="O38" s="132">
        <f t="shared" si="6"/>
        <v>0.50348583877995634</v>
      </c>
    </row>
    <row r="39" spans="1:15" ht="30" customHeight="1">
      <c r="A39" s="2">
        <v>34</v>
      </c>
      <c r="B39" s="64" t="s">
        <v>337</v>
      </c>
      <c r="C39" s="112">
        <v>8</v>
      </c>
      <c r="D39" s="132">
        <f t="shared" si="0"/>
        <v>0.53333333333333333</v>
      </c>
      <c r="E39" s="112">
        <v>8</v>
      </c>
      <c r="F39" s="132">
        <f t="shared" si="1"/>
        <v>0.5</v>
      </c>
      <c r="G39" s="112">
        <v>6</v>
      </c>
      <c r="H39" s="132">
        <f t="shared" si="2"/>
        <v>0.66666666666666663</v>
      </c>
      <c r="I39" s="112">
        <v>8</v>
      </c>
      <c r="J39" s="132">
        <f t="shared" si="3"/>
        <v>0.53333333333333333</v>
      </c>
      <c r="K39" s="112">
        <v>8</v>
      </c>
      <c r="L39" s="132">
        <f t="shared" si="4"/>
        <v>0.47058823529411764</v>
      </c>
      <c r="M39" s="112">
        <v>8</v>
      </c>
      <c r="N39" s="132">
        <f t="shared" si="5"/>
        <v>0.5</v>
      </c>
      <c r="O39" s="132">
        <f t="shared" si="6"/>
        <v>0.53398692810457515</v>
      </c>
    </row>
    <row r="40" spans="1:15" ht="30" customHeight="1">
      <c r="A40" s="2">
        <v>35</v>
      </c>
      <c r="B40" s="64" t="s">
        <v>338</v>
      </c>
      <c r="C40" s="112">
        <v>11</v>
      </c>
      <c r="D40" s="132">
        <f t="shared" si="0"/>
        <v>0.73333333333333328</v>
      </c>
      <c r="E40" s="112">
        <v>12</v>
      </c>
      <c r="F40" s="132">
        <f t="shared" si="1"/>
        <v>0.75</v>
      </c>
      <c r="G40" s="112">
        <v>5</v>
      </c>
      <c r="H40" s="132">
        <f t="shared" si="2"/>
        <v>0.55555555555555558</v>
      </c>
      <c r="I40" s="112">
        <v>12</v>
      </c>
      <c r="J40" s="132">
        <f t="shared" si="3"/>
        <v>0.8</v>
      </c>
      <c r="K40" s="112">
        <v>8</v>
      </c>
      <c r="L40" s="132">
        <f t="shared" si="4"/>
        <v>0.47058823529411764</v>
      </c>
      <c r="M40" s="112">
        <v>12</v>
      </c>
      <c r="N40" s="132">
        <f t="shared" si="5"/>
        <v>0.75</v>
      </c>
      <c r="O40" s="132">
        <f t="shared" si="6"/>
        <v>0.67657952069716776</v>
      </c>
    </row>
    <row r="41" spans="1:15" ht="30" customHeight="1">
      <c r="A41" s="2">
        <v>36</v>
      </c>
      <c r="B41" s="64" t="s">
        <v>339</v>
      </c>
      <c r="C41" s="112">
        <v>9</v>
      </c>
      <c r="D41" s="132">
        <f t="shared" si="0"/>
        <v>0.6</v>
      </c>
      <c r="E41" s="112">
        <v>10</v>
      </c>
      <c r="F41" s="132">
        <f t="shared" si="1"/>
        <v>0.625</v>
      </c>
      <c r="G41" s="112">
        <v>3</v>
      </c>
      <c r="H41" s="132">
        <f t="shared" si="2"/>
        <v>0.33333333333333331</v>
      </c>
      <c r="I41" s="112">
        <v>10</v>
      </c>
      <c r="J41" s="132">
        <f t="shared" si="3"/>
        <v>0.66666666666666663</v>
      </c>
      <c r="K41" s="112">
        <v>3</v>
      </c>
      <c r="L41" s="132">
        <f t="shared" si="4"/>
        <v>0.17647058823529413</v>
      </c>
      <c r="M41" s="112">
        <v>10</v>
      </c>
      <c r="N41" s="132">
        <f t="shared" si="5"/>
        <v>0.625</v>
      </c>
      <c r="O41" s="132">
        <f t="shared" si="6"/>
        <v>0.50441176470588234</v>
      </c>
    </row>
    <row r="42" spans="1:15" ht="30" customHeight="1">
      <c r="A42" s="74">
        <v>37</v>
      </c>
      <c r="B42" s="63" t="s">
        <v>340</v>
      </c>
      <c r="C42" s="112">
        <v>8</v>
      </c>
      <c r="D42" s="132">
        <f t="shared" si="0"/>
        <v>0.53333333333333333</v>
      </c>
      <c r="E42" s="112">
        <v>7</v>
      </c>
      <c r="F42" s="132">
        <f t="shared" si="1"/>
        <v>0.4375</v>
      </c>
      <c r="G42" s="112">
        <v>6</v>
      </c>
      <c r="H42" s="132">
        <f t="shared" si="2"/>
        <v>0.66666666666666663</v>
      </c>
      <c r="I42" s="112">
        <v>7</v>
      </c>
      <c r="J42" s="132">
        <f t="shared" si="3"/>
        <v>0.46666666666666667</v>
      </c>
      <c r="K42" s="112">
        <v>6</v>
      </c>
      <c r="L42" s="132">
        <f t="shared" si="4"/>
        <v>0.35294117647058826</v>
      </c>
      <c r="M42" s="112">
        <v>7</v>
      </c>
      <c r="N42" s="132">
        <f t="shared" si="5"/>
        <v>0.4375</v>
      </c>
      <c r="O42" s="132">
        <f t="shared" si="6"/>
        <v>0.48243464052287582</v>
      </c>
    </row>
  </sheetData>
  <mergeCells count="7">
    <mergeCell ref="A1:N1"/>
    <mergeCell ref="C2:D2"/>
    <mergeCell ref="E2:F2"/>
    <mergeCell ref="G2:H2"/>
    <mergeCell ref="I2:J2"/>
    <mergeCell ref="K2:L2"/>
    <mergeCell ref="M2:N2"/>
  </mergeCells>
  <pageMargins left="0.7" right="0.7" top="0.75" bottom="0.75" header="0.3" footer="0.3"/>
  <pageSetup paperSize="9" scale="56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8"/>
  <sheetViews>
    <sheetView workbookViewId="0">
      <selection activeCell="Q3" sqref="Q3"/>
    </sheetView>
  </sheetViews>
  <sheetFormatPr defaultRowHeight="24.95" customHeight="1"/>
  <cols>
    <col min="1" max="1" width="9.140625" style="72" bestFit="1" customWidth="1"/>
    <col min="2" max="2" width="23.140625" style="18" bestFit="1" customWidth="1"/>
    <col min="4" max="4" width="9.140625" style="131"/>
    <col min="6" max="6" width="9.140625" style="131"/>
    <col min="8" max="8" width="9.140625" style="134"/>
    <col min="10" max="10" width="9.140625" style="134"/>
    <col min="12" max="12" width="9.140625" style="134"/>
    <col min="14" max="15" width="9.140625" style="134"/>
  </cols>
  <sheetData>
    <row r="1" spans="1:15" ht="24.95" customHeight="1">
      <c r="A1" s="160" t="s">
        <v>341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</row>
    <row r="2" spans="1:15" s="13" customFormat="1" ht="21">
      <c r="A2" s="36"/>
      <c r="B2" s="38" t="s">
        <v>202</v>
      </c>
      <c r="C2" s="159" t="s">
        <v>300</v>
      </c>
      <c r="D2" s="159"/>
      <c r="E2" s="159" t="s">
        <v>203</v>
      </c>
      <c r="F2" s="159"/>
      <c r="G2" s="159" t="s">
        <v>342</v>
      </c>
      <c r="H2" s="159"/>
      <c r="I2" s="159" t="s">
        <v>302</v>
      </c>
      <c r="J2" s="159"/>
      <c r="K2" s="165" t="s">
        <v>227</v>
      </c>
      <c r="L2" s="166"/>
      <c r="M2" s="159" t="s">
        <v>303</v>
      </c>
      <c r="N2" s="159"/>
      <c r="O2" s="58"/>
    </row>
    <row r="3" spans="1:15" s="6" customFormat="1" ht="24.95" customHeight="1">
      <c r="A3" s="7"/>
      <c r="B3" s="21" t="s">
        <v>211</v>
      </c>
      <c r="C3" s="55" t="s">
        <v>224</v>
      </c>
      <c r="D3" s="9" t="s">
        <v>208</v>
      </c>
      <c r="E3" s="55" t="s">
        <v>224</v>
      </c>
      <c r="F3" s="9" t="s">
        <v>208</v>
      </c>
      <c r="G3" s="55" t="s">
        <v>224</v>
      </c>
      <c r="H3" s="9" t="s">
        <v>208</v>
      </c>
      <c r="I3" s="55" t="s">
        <v>224</v>
      </c>
      <c r="J3" s="9" t="s">
        <v>208</v>
      </c>
      <c r="K3" s="55" t="s">
        <v>224</v>
      </c>
      <c r="L3" s="10" t="s">
        <v>208</v>
      </c>
      <c r="M3" s="55" t="s">
        <v>224</v>
      </c>
      <c r="N3" s="10" t="s">
        <v>208</v>
      </c>
      <c r="O3" s="8"/>
    </row>
    <row r="4" spans="1:15" s="6" customFormat="1" ht="24.95" customHeight="1">
      <c r="A4" s="67"/>
      <c r="B4" s="22" t="s">
        <v>209</v>
      </c>
      <c r="C4" s="68">
        <v>15</v>
      </c>
      <c r="D4" s="113"/>
      <c r="E4" s="68">
        <v>16</v>
      </c>
      <c r="F4" s="113"/>
      <c r="G4" s="68">
        <v>15</v>
      </c>
      <c r="H4" s="113"/>
      <c r="I4" s="68">
        <v>15</v>
      </c>
      <c r="J4" s="133"/>
      <c r="K4" s="68">
        <v>17</v>
      </c>
      <c r="L4" s="28"/>
      <c r="M4" s="68">
        <v>16</v>
      </c>
      <c r="N4" s="28"/>
      <c r="O4" s="28" t="s">
        <v>210</v>
      </c>
    </row>
    <row r="5" spans="1:15" s="70" customFormat="1" ht="22.5" customHeight="1">
      <c r="A5" s="69" t="s">
        <v>187</v>
      </c>
      <c r="B5" s="14" t="s">
        <v>188</v>
      </c>
      <c r="C5" s="101"/>
      <c r="D5" s="12"/>
      <c r="E5" s="104"/>
      <c r="F5" s="12"/>
      <c r="G5" s="101"/>
      <c r="H5" s="12"/>
      <c r="I5" s="104"/>
      <c r="J5" s="12"/>
      <c r="K5" s="101"/>
      <c r="L5" s="12"/>
      <c r="M5" s="104"/>
      <c r="N5" s="12"/>
      <c r="O5" s="12"/>
    </row>
    <row r="6" spans="1:15" s="71" customFormat="1" ht="35.1" customHeight="1">
      <c r="A6" s="2">
        <v>1</v>
      </c>
      <c r="B6" s="1" t="s">
        <v>343</v>
      </c>
      <c r="C6" s="83">
        <v>6</v>
      </c>
      <c r="D6" s="132">
        <f>C6/15</f>
        <v>0.4</v>
      </c>
      <c r="E6" s="83">
        <v>6</v>
      </c>
      <c r="F6" s="132">
        <f>E6/16</f>
        <v>0.375</v>
      </c>
      <c r="G6" s="83">
        <v>6</v>
      </c>
      <c r="H6" s="132">
        <f>G6/15</f>
        <v>0.4</v>
      </c>
      <c r="I6" s="83">
        <v>5</v>
      </c>
      <c r="J6" s="132">
        <f>I6/15</f>
        <v>0.33333333333333331</v>
      </c>
      <c r="K6" s="83">
        <v>4</v>
      </c>
      <c r="L6" s="132">
        <f>K6/17</f>
        <v>0.23529411764705882</v>
      </c>
      <c r="M6" s="83">
        <v>6</v>
      </c>
      <c r="N6" s="132">
        <f>M6/16</f>
        <v>0.375</v>
      </c>
      <c r="O6" s="132">
        <f>SUM(D6+F6+H6+J6+L6+N6)/6</f>
        <v>0.35310457516339872</v>
      </c>
    </row>
    <row r="7" spans="1:15" s="71" customFormat="1" ht="35.1" customHeight="1">
      <c r="A7" s="2">
        <v>2</v>
      </c>
      <c r="B7" s="1" t="s">
        <v>344</v>
      </c>
      <c r="C7" s="83">
        <v>4</v>
      </c>
      <c r="D7" s="132">
        <f t="shared" ref="D7:D18" si="0">C7/15</f>
        <v>0.26666666666666666</v>
      </c>
      <c r="E7" s="83">
        <v>4</v>
      </c>
      <c r="F7" s="132">
        <f t="shared" ref="F7:F18" si="1">E7/16</f>
        <v>0.25</v>
      </c>
      <c r="G7" s="83">
        <v>4</v>
      </c>
      <c r="H7" s="132">
        <f t="shared" ref="H7:H18" si="2">G7/15</f>
        <v>0.26666666666666666</v>
      </c>
      <c r="I7" s="83">
        <v>3</v>
      </c>
      <c r="J7" s="132">
        <f t="shared" ref="J7:J18" si="3">I7/15</f>
        <v>0.2</v>
      </c>
      <c r="K7" s="83">
        <v>2</v>
      </c>
      <c r="L7" s="132">
        <f t="shared" ref="L7:L18" si="4">K7/17</f>
        <v>0.11764705882352941</v>
      </c>
      <c r="M7" s="83">
        <v>4</v>
      </c>
      <c r="N7" s="132">
        <f t="shared" ref="N7:N18" si="5">M7/16</f>
        <v>0.25</v>
      </c>
      <c r="O7" s="132">
        <f t="shared" ref="O7:O18" si="6">SUM(D7+F7+H7+J7+L7+N7)/6</f>
        <v>0.22516339869281043</v>
      </c>
    </row>
    <row r="8" spans="1:15" s="71" customFormat="1" ht="35.1" customHeight="1">
      <c r="A8" s="2">
        <v>3</v>
      </c>
      <c r="B8" s="1" t="s">
        <v>345</v>
      </c>
      <c r="C8" s="83">
        <v>9</v>
      </c>
      <c r="D8" s="132">
        <f t="shared" si="0"/>
        <v>0.6</v>
      </c>
      <c r="E8" s="83">
        <v>10</v>
      </c>
      <c r="F8" s="132">
        <f t="shared" si="1"/>
        <v>0.625</v>
      </c>
      <c r="G8" s="83">
        <v>9</v>
      </c>
      <c r="H8" s="132">
        <f t="shared" si="2"/>
        <v>0.6</v>
      </c>
      <c r="I8" s="83">
        <v>9</v>
      </c>
      <c r="J8" s="132">
        <f t="shared" si="3"/>
        <v>0.6</v>
      </c>
      <c r="K8" s="83">
        <v>2</v>
      </c>
      <c r="L8" s="132">
        <f t="shared" si="4"/>
        <v>0.11764705882352941</v>
      </c>
      <c r="M8" s="83">
        <v>10</v>
      </c>
      <c r="N8" s="132">
        <f t="shared" si="5"/>
        <v>0.625</v>
      </c>
      <c r="O8" s="132">
        <f t="shared" si="6"/>
        <v>0.52794117647058825</v>
      </c>
    </row>
    <row r="9" spans="1:15" s="71" customFormat="1" ht="35.1" customHeight="1">
      <c r="A9" s="2">
        <v>4</v>
      </c>
      <c r="B9" s="1" t="s">
        <v>346</v>
      </c>
      <c r="C9" s="83">
        <v>9</v>
      </c>
      <c r="D9" s="132">
        <f t="shared" si="0"/>
        <v>0.6</v>
      </c>
      <c r="E9" s="83">
        <v>9</v>
      </c>
      <c r="F9" s="132">
        <f t="shared" si="1"/>
        <v>0.5625</v>
      </c>
      <c r="G9" s="83">
        <v>9</v>
      </c>
      <c r="H9" s="132">
        <f t="shared" si="2"/>
        <v>0.6</v>
      </c>
      <c r="I9" s="83">
        <v>8</v>
      </c>
      <c r="J9" s="132">
        <f t="shared" si="3"/>
        <v>0.53333333333333333</v>
      </c>
      <c r="K9" s="83">
        <v>6</v>
      </c>
      <c r="L9" s="132">
        <f t="shared" si="4"/>
        <v>0.35294117647058826</v>
      </c>
      <c r="M9" s="83">
        <v>9</v>
      </c>
      <c r="N9" s="132">
        <f t="shared" si="5"/>
        <v>0.5625</v>
      </c>
      <c r="O9" s="132">
        <f t="shared" si="6"/>
        <v>0.53521241830065358</v>
      </c>
    </row>
    <row r="10" spans="1:15" s="71" customFormat="1" ht="35.1" customHeight="1">
      <c r="A10" s="2">
        <v>5</v>
      </c>
      <c r="B10" s="1" t="s">
        <v>347</v>
      </c>
      <c r="C10" s="83">
        <v>9</v>
      </c>
      <c r="D10" s="132">
        <f t="shared" si="0"/>
        <v>0.6</v>
      </c>
      <c r="E10" s="83">
        <v>6</v>
      </c>
      <c r="F10" s="132">
        <f t="shared" si="1"/>
        <v>0.375</v>
      </c>
      <c r="G10" s="83">
        <v>9</v>
      </c>
      <c r="H10" s="132">
        <f t="shared" si="2"/>
        <v>0.6</v>
      </c>
      <c r="I10" s="83">
        <v>6</v>
      </c>
      <c r="J10" s="132">
        <f t="shared" si="3"/>
        <v>0.4</v>
      </c>
      <c r="K10" s="83">
        <v>4</v>
      </c>
      <c r="L10" s="132">
        <f t="shared" si="4"/>
        <v>0.23529411764705882</v>
      </c>
      <c r="M10" s="83">
        <v>6</v>
      </c>
      <c r="N10" s="132">
        <f t="shared" si="5"/>
        <v>0.375</v>
      </c>
      <c r="O10" s="132">
        <f t="shared" si="6"/>
        <v>0.43088235294117649</v>
      </c>
    </row>
    <row r="11" spans="1:15" s="71" customFormat="1" ht="35.1" customHeight="1">
      <c r="A11" s="2">
        <v>6</v>
      </c>
      <c r="B11" s="1" t="s">
        <v>348</v>
      </c>
      <c r="C11" s="83">
        <v>7</v>
      </c>
      <c r="D11" s="132">
        <f t="shared" si="0"/>
        <v>0.46666666666666667</v>
      </c>
      <c r="E11" s="83">
        <v>6</v>
      </c>
      <c r="F11" s="132">
        <f t="shared" si="1"/>
        <v>0.375</v>
      </c>
      <c r="G11" s="83">
        <v>7</v>
      </c>
      <c r="H11" s="132">
        <f t="shared" si="2"/>
        <v>0.46666666666666667</v>
      </c>
      <c r="I11" s="83">
        <v>5</v>
      </c>
      <c r="J11" s="132">
        <f t="shared" si="3"/>
        <v>0.33333333333333331</v>
      </c>
      <c r="K11" s="83">
        <v>1</v>
      </c>
      <c r="L11" s="132">
        <f t="shared" si="4"/>
        <v>5.8823529411764705E-2</v>
      </c>
      <c r="M11" s="83">
        <v>6</v>
      </c>
      <c r="N11" s="132">
        <f t="shared" si="5"/>
        <v>0.375</v>
      </c>
      <c r="O11" s="132">
        <f t="shared" si="6"/>
        <v>0.3459150326797385</v>
      </c>
    </row>
    <row r="12" spans="1:15" s="71" customFormat="1" ht="35.1" customHeight="1">
      <c r="A12" s="2">
        <v>7</v>
      </c>
      <c r="B12" s="1" t="s">
        <v>349</v>
      </c>
      <c r="C12" s="83">
        <v>7</v>
      </c>
      <c r="D12" s="132">
        <f t="shared" si="0"/>
        <v>0.46666666666666667</v>
      </c>
      <c r="E12" s="83">
        <v>5</v>
      </c>
      <c r="F12" s="132">
        <f t="shared" si="1"/>
        <v>0.3125</v>
      </c>
      <c r="G12" s="83">
        <v>7</v>
      </c>
      <c r="H12" s="132">
        <f t="shared" si="2"/>
        <v>0.46666666666666667</v>
      </c>
      <c r="I12" s="83">
        <v>5</v>
      </c>
      <c r="J12" s="132">
        <f t="shared" si="3"/>
        <v>0.33333333333333331</v>
      </c>
      <c r="K12" s="83">
        <v>5</v>
      </c>
      <c r="L12" s="132">
        <f t="shared" si="4"/>
        <v>0.29411764705882354</v>
      </c>
      <c r="M12" s="83">
        <v>5</v>
      </c>
      <c r="N12" s="132">
        <f t="shared" si="5"/>
        <v>0.3125</v>
      </c>
      <c r="O12" s="132">
        <f t="shared" si="6"/>
        <v>0.36429738562091502</v>
      </c>
    </row>
    <row r="13" spans="1:15" s="71" customFormat="1" ht="35.1" customHeight="1">
      <c r="A13" s="2">
        <v>8</v>
      </c>
      <c r="B13" s="1" t="s">
        <v>350</v>
      </c>
      <c r="C13" s="83">
        <v>11</v>
      </c>
      <c r="D13" s="132">
        <f t="shared" si="0"/>
        <v>0.73333333333333328</v>
      </c>
      <c r="E13" s="83">
        <v>10</v>
      </c>
      <c r="F13" s="132">
        <f t="shared" si="1"/>
        <v>0.625</v>
      </c>
      <c r="G13" s="83">
        <v>11</v>
      </c>
      <c r="H13" s="132">
        <f t="shared" si="2"/>
        <v>0.73333333333333328</v>
      </c>
      <c r="I13" s="83">
        <v>9</v>
      </c>
      <c r="J13" s="132">
        <f t="shared" si="3"/>
        <v>0.6</v>
      </c>
      <c r="K13" s="83">
        <v>5</v>
      </c>
      <c r="L13" s="132">
        <f t="shared" si="4"/>
        <v>0.29411764705882354</v>
      </c>
      <c r="M13" s="83">
        <v>10</v>
      </c>
      <c r="N13" s="132">
        <f t="shared" si="5"/>
        <v>0.625</v>
      </c>
      <c r="O13" s="132">
        <f t="shared" si="6"/>
        <v>0.601797385620915</v>
      </c>
    </row>
    <row r="14" spans="1:15" s="71" customFormat="1" ht="35.1" customHeight="1">
      <c r="A14" s="2">
        <v>9</v>
      </c>
      <c r="B14" s="1" t="s">
        <v>351</v>
      </c>
      <c r="C14" s="83">
        <v>11</v>
      </c>
      <c r="D14" s="132">
        <f t="shared" si="0"/>
        <v>0.73333333333333328</v>
      </c>
      <c r="E14" s="83">
        <v>10</v>
      </c>
      <c r="F14" s="132">
        <f t="shared" si="1"/>
        <v>0.625</v>
      </c>
      <c r="G14" s="83">
        <v>11</v>
      </c>
      <c r="H14" s="132">
        <f t="shared" si="2"/>
        <v>0.73333333333333328</v>
      </c>
      <c r="I14" s="83">
        <v>9</v>
      </c>
      <c r="J14" s="132">
        <f t="shared" si="3"/>
        <v>0.6</v>
      </c>
      <c r="K14" s="83">
        <v>4</v>
      </c>
      <c r="L14" s="132">
        <f t="shared" si="4"/>
        <v>0.23529411764705882</v>
      </c>
      <c r="M14" s="83">
        <v>10</v>
      </c>
      <c r="N14" s="132">
        <f t="shared" si="5"/>
        <v>0.625</v>
      </c>
      <c r="O14" s="132">
        <f t="shared" si="6"/>
        <v>0.59199346405228759</v>
      </c>
    </row>
    <row r="15" spans="1:15" s="71" customFormat="1" ht="35.1" customHeight="1">
      <c r="A15" s="2">
        <v>10</v>
      </c>
      <c r="B15" s="1" t="s">
        <v>352</v>
      </c>
      <c r="C15" s="83">
        <v>7</v>
      </c>
      <c r="D15" s="132">
        <f t="shared" si="0"/>
        <v>0.46666666666666667</v>
      </c>
      <c r="E15" s="83">
        <v>6</v>
      </c>
      <c r="F15" s="132">
        <f t="shared" si="1"/>
        <v>0.375</v>
      </c>
      <c r="G15" s="83">
        <v>7</v>
      </c>
      <c r="H15" s="132">
        <f t="shared" si="2"/>
        <v>0.46666666666666667</v>
      </c>
      <c r="I15" s="83">
        <v>5</v>
      </c>
      <c r="J15" s="132">
        <f t="shared" si="3"/>
        <v>0.33333333333333331</v>
      </c>
      <c r="K15" s="83">
        <v>3</v>
      </c>
      <c r="L15" s="132">
        <f t="shared" si="4"/>
        <v>0.17647058823529413</v>
      </c>
      <c r="M15" s="83">
        <v>6</v>
      </c>
      <c r="N15" s="132">
        <f t="shared" si="5"/>
        <v>0.375</v>
      </c>
      <c r="O15" s="132">
        <f t="shared" si="6"/>
        <v>0.3655228758169935</v>
      </c>
    </row>
    <row r="16" spans="1:15" s="71" customFormat="1" ht="35.1" customHeight="1">
      <c r="A16" s="2">
        <v>11</v>
      </c>
      <c r="B16" s="1" t="s">
        <v>353</v>
      </c>
      <c r="C16" s="83">
        <v>11</v>
      </c>
      <c r="D16" s="132">
        <f t="shared" si="0"/>
        <v>0.73333333333333328</v>
      </c>
      <c r="E16" s="83">
        <v>11</v>
      </c>
      <c r="F16" s="132">
        <f t="shared" si="1"/>
        <v>0.6875</v>
      </c>
      <c r="G16" s="83">
        <v>11</v>
      </c>
      <c r="H16" s="132">
        <f t="shared" si="2"/>
        <v>0.73333333333333328</v>
      </c>
      <c r="I16" s="83">
        <v>10</v>
      </c>
      <c r="J16" s="132">
        <f t="shared" si="3"/>
        <v>0.66666666666666663</v>
      </c>
      <c r="K16" s="83">
        <v>6</v>
      </c>
      <c r="L16" s="132">
        <f t="shared" si="4"/>
        <v>0.35294117647058826</v>
      </c>
      <c r="M16" s="83">
        <v>11</v>
      </c>
      <c r="N16" s="132">
        <f t="shared" si="5"/>
        <v>0.6875</v>
      </c>
      <c r="O16" s="132">
        <f t="shared" si="6"/>
        <v>0.64354575163398697</v>
      </c>
    </row>
    <row r="17" spans="1:15" s="71" customFormat="1" ht="35.1" customHeight="1">
      <c r="A17" s="2">
        <v>12</v>
      </c>
      <c r="B17" s="1" t="s">
        <v>354</v>
      </c>
      <c r="C17" s="83">
        <v>8</v>
      </c>
      <c r="D17" s="132">
        <f t="shared" si="0"/>
        <v>0.53333333333333333</v>
      </c>
      <c r="E17" s="83">
        <v>8</v>
      </c>
      <c r="F17" s="132">
        <f t="shared" si="1"/>
        <v>0.5</v>
      </c>
      <c r="G17" s="83">
        <v>8</v>
      </c>
      <c r="H17" s="132">
        <f t="shared" si="2"/>
        <v>0.53333333333333333</v>
      </c>
      <c r="I17" s="83">
        <v>7</v>
      </c>
      <c r="J17" s="132">
        <f t="shared" si="3"/>
        <v>0.46666666666666667</v>
      </c>
      <c r="K17" s="83">
        <v>6</v>
      </c>
      <c r="L17" s="132">
        <f t="shared" si="4"/>
        <v>0.35294117647058826</v>
      </c>
      <c r="M17" s="83">
        <v>8</v>
      </c>
      <c r="N17" s="132">
        <f t="shared" si="5"/>
        <v>0.5</v>
      </c>
      <c r="O17" s="132">
        <f t="shared" si="6"/>
        <v>0.48104575163398694</v>
      </c>
    </row>
    <row r="18" spans="1:15" s="71" customFormat="1" ht="35.1" customHeight="1">
      <c r="A18" s="2">
        <v>13</v>
      </c>
      <c r="B18" s="1" t="s">
        <v>355</v>
      </c>
      <c r="C18" s="83">
        <v>2</v>
      </c>
      <c r="D18" s="132">
        <f t="shared" si="0"/>
        <v>0.13333333333333333</v>
      </c>
      <c r="E18" s="83">
        <v>1</v>
      </c>
      <c r="F18" s="132">
        <f t="shared" si="1"/>
        <v>6.25E-2</v>
      </c>
      <c r="G18" s="83">
        <v>2</v>
      </c>
      <c r="H18" s="132">
        <f t="shared" si="2"/>
        <v>0.13333333333333333</v>
      </c>
      <c r="I18" s="83">
        <v>1</v>
      </c>
      <c r="J18" s="132">
        <f t="shared" si="3"/>
        <v>6.6666666666666666E-2</v>
      </c>
      <c r="K18" s="83">
        <v>0</v>
      </c>
      <c r="L18" s="132">
        <f t="shared" si="4"/>
        <v>0</v>
      </c>
      <c r="M18" s="83">
        <v>1</v>
      </c>
      <c r="N18" s="132">
        <f t="shared" si="5"/>
        <v>6.25E-2</v>
      </c>
      <c r="O18" s="132">
        <f t="shared" si="6"/>
        <v>7.6388888888888881E-2</v>
      </c>
    </row>
  </sheetData>
  <mergeCells count="7">
    <mergeCell ref="A1:N1"/>
    <mergeCell ref="C2:D2"/>
    <mergeCell ref="E2:F2"/>
    <mergeCell ref="G2:H2"/>
    <mergeCell ref="I2:J2"/>
    <mergeCell ref="K2:L2"/>
    <mergeCell ref="M2:N2"/>
  </mergeCells>
  <pageMargins left="0.7" right="0.7" top="0.75" bottom="0.75" header="0.3" footer="0.3"/>
  <pageSetup paperSize="9" scale="57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74"/>
  <sheetViews>
    <sheetView topLeftCell="A70" workbookViewId="0">
      <selection activeCell="A6" sqref="A6:XFD74"/>
    </sheetView>
  </sheetViews>
  <sheetFormatPr defaultRowHeight="24.95" customHeight="1"/>
  <cols>
    <col min="1" max="1" width="6.42578125" style="19" bestFit="1" customWidth="1"/>
    <col min="2" max="2" width="26.28515625" style="18" bestFit="1" customWidth="1"/>
    <col min="3" max="3" width="8.28515625" style="6" customWidth="1"/>
    <col min="4" max="4" width="9.140625" style="8"/>
    <col min="5" max="5" width="9.140625" style="20"/>
    <col min="6" max="6" width="9.140625" style="8"/>
    <col min="7" max="7" width="9.140625" style="6"/>
    <col min="8" max="8" width="9.140625" style="8"/>
    <col min="9" max="9" width="9.140625" style="6"/>
    <col min="10" max="10" width="9.140625" style="8"/>
    <col min="11" max="11" width="9.140625" style="6"/>
    <col min="12" max="12" width="9.140625" style="8"/>
    <col min="13" max="13" width="9.140625" style="6"/>
    <col min="14" max="15" width="9.140625" style="8"/>
    <col min="16" max="16384" width="9.140625" style="6"/>
  </cols>
  <sheetData>
    <row r="1" spans="1:15" s="13" customFormat="1" ht="24.95" customHeight="1">
      <c r="A1" s="156" t="s">
        <v>226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58"/>
    </row>
    <row r="2" spans="1:15" s="13" customFormat="1" ht="21">
      <c r="A2" s="36"/>
      <c r="B2" s="38" t="s">
        <v>202</v>
      </c>
      <c r="C2" s="167" t="s">
        <v>227</v>
      </c>
      <c r="D2" s="167"/>
      <c r="E2" s="167" t="s">
        <v>228</v>
      </c>
      <c r="F2" s="167"/>
      <c r="G2" s="167" t="s">
        <v>222</v>
      </c>
      <c r="H2" s="167"/>
      <c r="I2" s="167" t="s">
        <v>229</v>
      </c>
      <c r="J2" s="167"/>
      <c r="K2" s="167" t="s">
        <v>223</v>
      </c>
      <c r="L2" s="167"/>
      <c r="M2" s="168" t="s">
        <v>230</v>
      </c>
      <c r="N2" s="169"/>
      <c r="O2" s="58"/>
    </row>
    <row r="3" spans="1:15" s="13" customFormat="1" ht="24.95" customHeight="1">
      <c r="A3" s="36"/>
      <c r="B3" s="38" t="s">
        <v>211</v>
      </c>
      <c r="C3" s="56" t="s">
        <v>224</v>
      </c>
      <c r="D3" s="42" t="s">
        <v>208</v>
      </c>
      <c r="E3" s="103" t="s">
        <v>224</v>
      </c>
      <c r="F3" s="42" t="s">
        <v>208</v>
      </c>
      <c r="G3" s="56" t="s">
        <v>224</v>
      </c>
      <c r="H3" s="42" t="s">
        <v>208</v>
      </c>
      <c r="I3" s="56" t="s">
        <v>224</v>
      </c>
      <c r="J3" s="42" t="s">
        <v>208</v>
      </c>
      <c r="K3" s="56" t="s">
        <v>224</v>
      </c>
      <c r="L3" s="43" t="s">
        <v>208</v>
      </c>
      <c r="M3" s="56" t="s">
        <v>224</v>
      </c>
      <c r="N3" s="43" t="s">
        <v>208</v>
      </c>
      <c r="O3" s="58"/>
    </row>
    <row r="4" spans="1:15" s="13" customFormat="1" ht="24.95" customHeight="1">
      <c r="A4" s="59"/>
      <c r="B4" s="65" t="s">
        <v>209</v>
      </c>
      <c r="C4" s="31">
        <v>17</v>
      </c>
      <c r="D4" s="135"/>
      <c r="E4" s="31">
        <v>15</v>
      </c>
      <c r="F4" s="135"/>
      <c r="G4" s="124">
        <v>14</v>
      </c>
      <c r="H4" s="135"/>
      <c r="I4" s="31">
        <v>14</v>
      </c>
      <c r="J4" s="132"/>
      <c r="K4" s="31">
        <v>14</v>
      </c>
      <c r="L4" s="30"/>
      <c r="M4" s="31">
        <v>18</v>
      </c>
      <c r="N4" s="30"/>
      <c r="O4" s="30" t="s">
        <v>210</v>
      </c>
    </row>
    <row r="5" spans="1:15" s="60" customFormat="1" ht="19.5" customHeight="1">
      <c r="A5" s="16" t="s">
        <v>225</v>
      </c>
      <c r="B5" s="14" t="s">
        <v>188</v>
      </c>
      <c r="C5" s="105"/>
      <c r="D5" s="136"/>
      <c r="E5" s="105"/>
      <c r="F5" s="136"/>
      <c r="G5" s="126"/>
      <c r="H5" s="136"/>
      <c r="I5" s="105"/>
      <c r="J5" s="136"/>
      <c r="K5" s="105"/>
      <c r="L5" s="136"/>
      <c r="M5" s="105"/>
      <c r="N5" s="136"/>
      <c r="O5" s="136"/>
    </row>
    <row r="6" spans="1:15" s="13" customFormat="1" ht="35.1" customHeight="1">
      <c r="A6" s="2">
        <v>1</v>
      </c>
      <c r="B6" s="64" t="s">
        <v>231</v>
      </c>
      <c r="C6" s="2">
        <v>9</v>
      </c>
      <c r="D6" s="30">
        <f>C6/17</f>
        <v>0.52941176470588236</v>
      </c>
      <c r="E6" s="2">
        <v>5</v>
      </c>
      <c r="F6" s="30">
        <f>E6/15</f>
        <v>0.33333333333333331</v>
      </c>
      <c r="G6" s="122">
        <v>7</v>
      </c>
      <c r="H6" s="30">
        <f>G6/14</f>
        <v>0.5</v>
      </c>
      <c r="I6" s="2">
        <v>6</v>
      </c>
      <c r="J6" s="30">
        <f>I6/14</f>
        <v>0.42857142857142855</v>
      </c>
      <c r="K6" s="2">
        <v>6</v>
      </c>
      <c r="L6" s="30">
        <f>K6/14</f>
        <v>0.42857142857142855</v>
      </c>
      <c r="M6" s="2">
        <v>6</v>
      </c>
      <c r="N6" s="30">
        <f>M6/18</f>
        <v>0.33333333333333331</v>
      </c>
      <c r="O6" s="30">
        <f>SUM(D6+F6+H6+J6+L6+N6)/6</f>
        <v>0.4255368814192344</v>
      </c>
    </row>
    <row r="7" spans="1:15" s="13" customFormat="1" ht="35.1" customHeight="1">
      <c r="A7" s="2">
        <v>2</v>
      </c>
      <c r="B7" s="64" t="s">
        <v>232</v>
      </c>
      <c r="C7" s="2">
        <v>10</v>
      </c>
      <c r="D7" s="30">
        <f t="shared" ref="D7:D70" si="0">C7/17</f>
        <v>0.58823529411764708</v>
      </c>
      <c r="E7" s="2">
        <v>9</v>
      </c>
      <c r="F7" s="30">
        <f t="shared" ref="F7:F70" si="1">E7/15</f>
        <v>0.6</v>
      </c>
      <c r="G7" s="122">
        <v>8</v>
      </c>
      <c r="H7" s="30">
        <f t="shared" ref="H7:H70" si="2">G7/14</f>
        <v>0.5714285714285714</v>
      </c>
      <c r="I7" s="2">
        <v>4</v>
      </c>
      <c r="J7" s="30">
        <f t="shared" ref="J7:J70" si="3">I7/14</f>
        <v>0.2857142857142857</v>
      </c>
      <c r="K7" s="2">
        <v>4</v>
      </c>
      <c r="L7" s="30">
        <f t="shared" ref="L7:L70" si="4">K7/14</f>
        <v>0.2857142857142857</v>
      </c>
      <c r="M7" s="2">
        <v>4</v>
      </c>
      <c r="N7" s="30">
        <f t="shared" ref="N7:N70" si="5">M7/18</f>
        <v>0.22222222222222221</v>
      </c>
      <c r="O7" s="30">
        <f t="shared" ref="O7:O70" si="6">SUM(D7+F7+H7+J7+L7+N7)/6</f>
        <v>0.42555244319950197</v>
      </c>
    </row>
    <row r="8" spans="1:15" s="13" customFormat="1" ht="35.1" customHeight="1">
      <c r="A8" s="2">
        <v>3</v>
      </c>
      <c r="B8" s="64" t="s">
        <v>233</v>
      </c>
      <c r="C8" s="2">
        <v>11</v>
      </c>
      <c r="D8" s="30">
        <f t="shared" si="0"/>
        <v>0.6470588235294118</v>
      </c>
      <c r="E8" s="2">
        <v>11</v>
      </c>
      <c r="F8" s="30">
        <f t="shared" si="1"/>
        <v>0.73333333333333328</v>
      </c>
      <c r="G8" s="122">
        <v>10</v>
      </c>
      <c r="H8" s="30">
        <f t="shared" si="2"/>
        <v>0.7142857142857143</v>
      </c>
      <c r="I8" s="2">
        <v>7</v>
      </c>
      <c r="J8" s="30">
        <f t="shared" si="3"/>
        <v>0.5</v>
      </c>
      <c r="K8" s="2">
        <v>7</v>
      </c>
      <c r="L8" s="30">
        <f t="shared" si="4"/>
        <v>0.5</v>
      </c>
      <c r="M8" s="2">
        <v>7</v>
      </c>
      <c r="N8" s="30">
        <f t="shared" si="5"/>
        <v>0.3888888888888889</v>
      </c>
      <c r="O8" s="30">
        <f t="shared" si="6"/>
        <v>0.58059446000622472</v>
      </c>
    </row>
    <row r="9" spans="1:15" s="13" customFormat="1" ht="35.1" customHeight="1">
      <c r="A9" s="2">
        <v>4</v>
      </c>
      <c r="B9" s="64" t="s">
        <v>234</v>
      </c>
      <c r="C9" s="2">
        <v>9</v>
      </c>
      <c r="D9" s="30">
        <f t="shared" si="0"/>
        <v>0.52941176470588236</v>
      </c>
      <c r="E9" s="2">
        <v>9</v>
      </c>
      <c r="F9" s="30">
        <f t="shared" si="1"/>
        <v>0.6</v>
      </c>
      <c r="G9" s="122">
        <v>9</v>
      </c>
      <c r="H9" s="30">
        <f t="shared" si="2"/>
        <v>0.6428571428571429</v>
      </c>
      <c r="I9" s="2">
        <v>6</v>
      </c>
      <c r="J9" s="30">
        <f t="shared" si="3"/>
        <v>0.42857142857142855</v>
      </c>
      <c r="K9" s="2">
        <v>6</v>
      </c>
      <c r="L9" s="30">
        <f t="shared" si="4"/>
        <v>0.42857142857142855</v>
      </c>
      <c r="M9" s="2">
        <v>6</v>
      </c>
      <c r="N9" s="30">
        <f t="shared" si="5"/>
        <v>0.33333333333333331</v>
      </c>
      <c r="O9" s="30">
        <f t="shared" si="6"/>
        <v>0.49379084967320258</v>
      </c>
    </row>
    <row r="10" spans="1:15" s="13" customFormat="1" ht="35.1" customHeight="1">
      <c r="A10" s="2">
        <v>5</v>
      </c>
      <c r="B10" s="64" t="s">
        <v>235</v>
      </c>
      <c r="C10" s="2">
        <v>5</v>
      </c>
      <c r="D10" s="30">
        <f t="shared" si="0"/>
        <v>0.29411764705882354</v>
      </c>
      <c r="E10" s="2">
        <v>6</v>
      </c>
      <c r="F10" s="30">
        <f t="shared" si="1"/>
        <v>0.4</v>
      </c>
      <c r="G10" s="122">
        <v>6</v>
      </c>
      <c r="H10" s="30">
        <f t="shared" si="2"/>
        <v>0.42857142857142855</v>
      </c>
      <c r="I10" s="2">
        <v>5</v>
      </c>
      <c r="J10" s="30">
        <f t="shared" si="3"/>
        <v>0.35714285714285715</v>
      </c>
      <c r="K10" s="2">
        <v>5</v>
      </c>
      <c r="L10" s="30">
        <f t="shared" si="4"/>
        <v>0.35714285714285715</v>
      </c>
      <c r="M10" s="2">
        <v>5</v>
      </c>
      <c r="N10" s="30">
        <f t="shared" si="5"/>
        <v>0.27777777777777779</v>
      </c>
      <c r="O10" s="30">
        <f t="shared" si="6"/>
        <v>0.3524587612822907</v>
      </c>
    </row>
    <row r="11" spans="1:15" s="13" customFormat="1" ht="35.1" customHeight="1">
      <c r="A11" s="2">
        <v>6</v>
      </c>
      <c r="B11" s="64" t="s">
        <v>236</v>
      </c>
      <c r="C11" s="2">
        <v>4</v>
      </c>
      <c r="D11" s="30">
        <f t="shared" si="0"/>
        <v>0.23529411764705882</v>
      </c>
      <c r="E11" s="2">
        <v>3</v>
      </c>
      <c r="F11" s="30">
        <f t="shared" si="1"/>
        <v>0.2</v>
      </c>
      <c r="G11" s="122">
        <v>3</v>
      </c>
      <c r="H11" s="30">
        <f t="shared" si="2"/>
        <v>0.21428571428571427</v>
      </c>
      <c r="I11" s="2">
        <v>2</v>
      </c>
      <c r="J11" s="30">
        <f t="shared" si="3"/>
        <v>0.14285714285714285</v>
      </c>
      <c r="K11" s="2">
        <v>2</v>
      </c>
      <c r="L11" s="30">
        <f t="shared" si="4"/>
        <v>0.14285714285714285</v>
      </c>
      <c r="M11" s="2">
        <v>2</v>
      </c>
      <c r="N11" s="30">
        <f t="shared" si="5"/>
        <v>0.1111111111111111</v>
      </c>
      <c r="O11" s="30">
        <f t="shared" si="6"/>
        <v>0.17440087145969499</v>
      </c>
    </row>
    <row r="12" spans="1:15" s="13" customFormat="1" ht="35.1" customHeight="1">
      <c r="A12" s="2">
        <v>7</v>
      </c>
      <c r="B12" s="64" t="s">
        <v>237</v>
      </c>
      <c r="C12" s="2">
        <v>8</v>
      </c>
      <c r="D12" s="30">
        <f t="shared" si="0"/>
        <v>0.47058823529411764</v>
      </c>
      <c r="E12" s="2">
        <v>10</v>
      </c>
      <c r="F12" s="30">
        <f t="shared" si="1"/>
        <v>0.66666666666666663</v>
      </c>
      <c r="G12" s="122">
        <v>9</v>
      </c>
      <c r="H12" s="30">
        <f t="shared" si="2"/>
        <v>0.6428571428571429</v>
      </c>
      <c r="I12" s="2">
        <v>6</v>
      </c>
      <c r="J12" s="30">
        <f t="shared" si="3"/>
        <v>0.42857142857142855</v>
      </c>
      <c r="K12" s="2">
        <v>6</v>
      </c>
      <c r="L12" s="30">
        <f t="shared" si="4"/>
        <v>0.42857142857142855</v>
      </c>
      <c r="M12" s="2">
        <v>6</v>
      </c>
      <c r="N12" s="30">
        <f t="shared" si="5"/>
        <v>0.33333333333333331</v>
      </c>
      <c r="O12" s="30">
        <f t="shared" si="6"/>
        <v>0.49509803921568624</v>
      </c>
    </row>
    <row r="13" spans="1:15" s="13" customFormat="1" ht="35.1" customHeight="1">
      <c r="A13" s="2">
        <v>8</v>
      </c>
      <c r="B13" s="64" t="s">
        <v>238</v>
      </c>
      <c r="C13" s="2">
        <v>5</v>
      </c>
      <c r="D13" s="30">
        <f t="shared" si="0"/>
        <v>0.29411764705882354</v>
      </c>
      <c r="E13" s="2">
        <v>3</v>
      </c>
      <c r="F13" s="30">
        <f t="shared" si="1"/>
        <v>0.2</v>
      </c>
      <c r="G13" s="122">
        <v>3</v>
      </c>
      <c r="H13" s="30">
        <f t="shared" si="2"/>
        <v>0.21428571428571427</v>
      </c>
      <c r="I13" s="2">
        <v>2</v>
      </c>
      <c r="J13" s="30">
        <f t="shared" si="3"/>
        <v>0.14285714285714285</v>
      </c>
      <c r="K13" s="2">
        <v>2</v>
      </c>
      <c r="L13" s="30">
        <f t="shared" si="4"/>
        <v>0.14285714285714285</v>
      </c>
      <c r="M13" s="2">
        <v>2</v>
      </c>
      <c r="N13" s="30">
        <f t="shared" si="5"/>
        <v>0.1111111111111111</v>
      </c>
      <c r="O13" s="30">
        <f t="shared" si="6"/>
        <v>0.18420479302832246</v>
      </c>
    </row>
    <row r="14" spans="1:15" s="13" customFormat="1" ht="35.1" customHeight="1">
      <c r="A14" s="2">
        <v>9</v>
      </c>
      <c r="B14" s="64" t="s">
        <v>239</v>
      </c>
      <c r="C14" s="2">
        <v>5</v>
      </c>
      <c r="D14" s="30">
        <f t="shared" si="0"/>
        <v>0.29411764705882354</v>
      </c>
      <c r="E14" s="2">
        <v>6</v>
      </c>
      <c r="F14" s="30">
        <f t="shared" si="1"/>
        <v>0.4</v>
      </c>
      <c r="G14" s="122">
        <v>6</v>
      </c>
      <c r="H14" s="30">
        <f t="shared" si="2"/>
        <v>0.42857142857142855</v>
      </c>
      <c r="I14" s="2">
        <v>4</v>
      </c>
      <c r="J14" s="30">
        <f t="shared" si="3"/>
        <v>0.2857142857142857</v>
      </c>
      <c r="K14" s="2">
        <v>4</v>
      </c>
      <c r="L14" s="30">
        <f t="shared" si="4"/>
        <v>0.2857142857142857</v>
      </c>
      <c r="M14" s="2">
        <v>4</v>
      </c>
      <c r="N14" s="30">
        <f t="shared" si="5"/>
        <v>0.22222222222222221</v>
      </c>
      <c r="O14" s="30">
        <f t="shared" si="6"/>
        <v>0.31938997821350762</v>
      </c>
    </row>
    <row r="15" spans="1:15" s="13" customFormat="1" ht="35.1" customHeight="1">
      <c r="A15" s="2">
        <v>10</v>
      </c>
      <c r="B15" s="64" t="s">
        <v>240</v>
      </c>
      <c r="C15" s="2">
        <v>5</v>
      </c>
      <c r="D15" s="30">
        <f t="shared" si="0"/>
        <v>0.29411764705882354</v>
      </c>
      <c r="E15" s="2">
        <v>5</v>
      </c>
      <c r="F15" s="30">
        <f t="shared" si="1"/>
        <v>0.33333333333333331</v>
      </c>
      <c r="G15" s="122">
        <v>5</v>
      </c>
      <c r="H15" s="30">
        <f t="shared" si="2"/>
        <v>0.35714285714285715</v>
      </c>
      <c r="I15" s="2">
        <v>4</v>
      </c>
      <c r="J15" s="30">
        <f t="shared" si="3"/>
        <v>0.2857142857142857</v>
      </c>
      <c r="K15" s="2">
        <v>4</v>
      </c>
      <c r="L15" s="30">
        <f t="shared" si="4"/>
        <v>0.2857142857142857</v>
      </c>
      <c r="M15" s="2">
        <v>4</v>
      </c>
      <c r="N15" s="30">
        <f t="shared" si="5"/>
        <v>0.22222222222222221</v>
      </c>
      <c r="O15" s="30">
        <f t="shared" si="6"/>
        <v>0.29637410519763457</v>
      </c>
    </row>
    <row r="16" spans="1:15" s="13" customFormat="1" ht="35.1" customHeight="1">
      <c r="A16" s="2">
        <v>11</v>
      </c>
      <c r="B16" s="64" t="s">
        <v>241</v>
      </c>
      <c r="C16" s="2">
        <v>3</v>
      </c>
      <c r="D16" s="30">
        <f t="shared" si="0"/>
        <v>0.17647058823529413</v>
      </c>
      <c r="E16" s="2">
        <v>0</v>
      </c>
      <c r="F16" s="30">
        <f t="shared" si="1"/>
        <v>0</v>
      </c>
      <c r="G16" s="122">
        <v>1</v>
      </c>
      <c r="H16" s="30">
        <f t="shared" si="2"/>
        <v>7.1428571428571425E-2</v>
      </c>
      <c r="I16" s="2">
        <v>0</v>
      </c>
      <c r="J16" s="30">
        <f t="shared" si="3"/>
        <v>0</v>
      </c>
      <c r="K16" s="2">
        <v>0</v>
      </c>
      <c r="L16" s="30">
        <f t="shared" si="4"/>
        <v>0</v>
      </c>
      <c r="M16" s="2">
        <v>0</v>
      </c>
      <c r="N16" s="30">
        <f t="shared" si="5"/>
        <v>0</v>
      </c>
      <c r="O16" s="30">
        <f t="shared" si="6"/>
        <v>4.1316526610644257E-2</v>
      </c>
    </row>
    <row r="17" spans="1:15" s="13" customFormat="1" ht="35.1" customHeight="1">
      <c r="A17" s="2">
        <v>12</v>
      </c>
      <c r="B17" s="64" t="s">
        <v>242</v>
      </c>
      <c r="C17" s="2">
        <v>9</v>
      </c>
      <c r="D17" s="30">
        <f t="shared" si="0"/>
        <v>0.52941176470588236</v>
      </c>
      <c r="E17" s="2">
        <v>12</v>
      </c>
      <c r="F17" s="30">
        <f t="shared" si="1"/>
        <v>0.8</v>
      </c>
      <c r="G17" s="122">
        <v>13</v>
      </c>
      <c r="H17" s="30">
        <f t="shared" si="2"/>
        <v>0.9285714285714286</v>
      </c>
      <c r="I17" s="2">
        <v>12</v>
      </c>
      <c r="J17" s="30">
        <f t="shared" si="3"/>
        <v>0.8571428571428571</v>
      </c>
      <c r="K17" s="2">
        <v>12</v>
      </c>
      <c r="L17" s="30">
        <f t="shared" si="4"/>
        <v>0.8571428571428571</v>
      </c>
      <c r="M17" s="2">
        <v>12</v>
      </c>
      <c r="N17" s="30">
        <f t="shared" si="5"/>
        <v>0.66666666666666663</v>
      </c>
      <c r="O17" s="30">
        <f t="shared" si="6"/>
        <v>0.77315592903828201</v>
      </c>
    </row>
    <row r="18" spans="1:15" s="13" customFormat="1" ht="35.1" customHeight="1">
      <c r="A18" s="2">
        <v>13</v>
      </c>
      <c r="B18" s="64" t="s">
        <v>243</v>
      </c>
      <c r="C18" s="2">
        <v>10</v>
      </c>
      <c r="D18" s="30">
        <f t="shared" si="0"/>
        <v>0.58823529411764708</v>
      </c>
      <c r="E18" s="2">
        <v>6</v>
      </c>
      <c r="F18" s="30">
        <f t="shared" si="1"/>
        <v>0.4</v>
      </c>
      <c r="G18" s="122">
        <v>4</v>
      </c>
      <c r="H18" s="30">
        <f t="shared" si="2"/>
        <v>0.2857142857142857</v>
      </c>
      <c r="I18" s="2">
        <v>4</v>
      </c>
      <c r="J18" s="30">
        <f t="shared" si="3"/>
        <v>0.2857142857142857</v>
      </c>
      <c r="K18" s="2">
        <v>4</v>
      </c>
      <c r="L18" s="30">
        <f t="shared" si="4"/>
        <v>0.2857142857142857</v>
      </c>
      <c r="M18" s="2">
        <v>4</v>
      </c>
      <c r="N18" s="30">
        <f t="shared" si="5"/>
        <v>0.22222222222222221</v>
      </c>
      <c r="O18" s="30">
        <f t="shared" si="6"/>
        <v>0.34460006224712103</v>
      </c>
    </row>
    <row r="19" spans="1:15" s="13" customFormat="1" ht="35.1" customHeight="1">
      <c r="A19" s="2">
        <v>14</v>
      </c>
      <c r="B19" s="64" t="s">
        <v>244</v>
      </c>
      <c r="C19" s="2">
        <v>11</v>
      </c>
      <c r="D19" s="30">
        <f t="shared" si="0"/>
        <v>0.6470588235294118</v>
      </c>
      <c r="E19" s="2">
        <v>10</v>
      </c>
      <c r="F19" s="30">
        <f t="shared" si="1"/>
        <v>0.66666666666666663</v>
      </c>
      <c r="G19" s="122">
        <v>9</v>
      </c>
      <c r="H19" s="30">
        <f t="shared" si="2"/>
        <v>0.6428571428571429</v>
      </c>
      <c r="I19" s="2">
        <v>9</v>
      </c>
      <c r="J19" s="30">
        <f t="shared" si="3"/>
        <v>0.6428571428571429</v>
      </c>
      <c r="K19" s="2">
        <v>9</v>
      </c>
      <c r="L19" s="30">
        <f t="shared" si="4"/>
        <v>0.6428571428571429</v>
      </c>
      <c r="M19" s="2">
        <v>9</v>
      </c>
      <c r="N19" s="30">
        <f t="shared" si="5"/>
        <v>0.5</v>
      </c>
      <c r="O19" s="30">
        <f t="shared" si="6"/>
        <v>0.62371615312791784</v>
      </c>
    </row>
    <row r="20" spans="1:15" s="13" customFormat="1" ht="35.1" customHeight="1">
      <c r="A20" s="2">
        <v>15</v>
      </c>
      <c r="B20" s="64" t="s">
        <v>245</v>
      </c>
      <c r="C20" s="2">
        <v>10</v>
      </c>
      <c r="D20" s="30">
        <f t="shared" si="0"/>
        <v>0.58823529411764708</v>
      </c>
      <c r="E20" s="2">
        <v>7</v>
      </c>
      <c r="F20" s="30">
        <f t="shared" si="1"/>
        <v>0.46666666666666667</v>
      </c>
      <c r="G20" s="122">
        <v>8</v>
      </c>
      <c r="H20" s="30">
        <f t="shared" si="2"/>
        <v>0.5714285714285714</v>
      </c>
      <c r="I20" s="2">
        <v>7</v>
      </c>
      <c r="J20" s="30">
        <f t="shared" si="3"/>
        <v>0.5</v>
      </c>
      <c r="K20" s="2">
        <v>7</v>
      </c>
      <c r="L20" s="30">
        <f t="shared" si="4"/>
        <v>0.5</v>
      </c>
      <c r="M20" s="2">
        <v>7</v>
      </c>
      <c r="N20" s="30">
        <f t="shared" si="5"/>
        <v>0.3888888888888889</v>
      </c>
      <c r="O20" s="30">
        <f t="shared" si="6"/>
        <v>0.50253657018362896</v>
      </c>
    </row>
    <row r="21" spans="1:15" s="13" customFormat="1" ht="35.1" customHeight="1">
      <c r="A21" s="2">
        <v>16</v>
      </c>
      <c r="B21" s="64" t="s">
        <v>246</v>
      </c>
      <c r="C21" s="2">
        <v>9</v>
      </c>
      <c r="D21" s="30">
        <f t="shared" si="0"/>
        <v>0.52941176470588236</v>
      </c>
      <c r="E21" s="2">
        <v>10</v>
      </c>
      <c r="F21" s="30">
        <f t="shared" si="1"/>
        <v>0.66666666666666663</v>
      </c>
      <c r="G21" s="122">
        <v>10</v>
      </c>
      <c r="H21" s="30">
        <f t="shared" si="2"/>
        <v>0.7142857142857143</v>
      </c>
      <c r="I21" s="2">
        <v>7</v>
      </c>
      <c r="J21" s="30">
        <f t="shared" si="3"/>
        <v>0.5</v>
      </c>
      <c r="K21" s="2">
        <v>7</v>
      </c>
      <c r="L21" s="30">
        <f t="shared" si="4"/>
        <v>0.5</v>
      </c>
      <c r="M21" s="2">
        <v>7</v>
      </c>
      <c r="N21" s="30">
        <f t="shared" si="5"/>
        <v>0.3888888888888889</v>
      </c>
      <c r="O21" s="30">
        <f t="shared" si="6"/>
        <v>0.54987550575785871</v>
      </c>
    </row>
    <row r="22" spans="1:15" s="13" customFormat="1" ht="35.1" customHeight="1">
      <c r="A22" s="2">
        <v>17</v>
      </c>
      <c r="B22" s="64" t="s">
        <v>247</v>
      </c>
      <c r="C22" s="2">
        <v>12</v>
      </c>
      <c r="D22" s="30">
        <f t="shared" si="0"/>
        <v>0.70588235294117652</v>
      </c>
      <c r="E22" s="2">
        <v>12</v>
      </c>
      <c r="F22" s="30">
        <f t="shared" si="1"/>
        <v>0.8</v>
      </c>
      <c r="G22" s="122">
        <v>12</v>
      </c>
      <c r="H22" s="30">
        <f t="shared" si="2"/>
        <v>0.8571428571428571</v>
      </c>
      <c r="I22" s="2">
        <v>8</v>
      </c>
      <c r="J22" s="30">
        <f t="shared" si="3"/>
        <v>0.5714285714285714</v>
      </c>
      <c r="K22" s="2">
        <v>8</v>
      </c>
      <c r="L22" s="30">
        <f t="shared" si="4"/>
        <v>0.5714285714285714</v>
      </c>
      <c r="M22" s="2">
        <v>8</v>
      </c>
      <c r="N22" s="30">
        <f t="shared" si="5"/>
        <v>0.44444444444444442</v>
      </c>
      <c r="O22" s="30">
        <f t="shared" si="6"/>
        <v>0.65838779956427018</v>
      </c>
    </row>
    <row r="23" spans="1:15" s="13" customFormat="1" ht="35.1" customHeight="1">
      <c r="A23" s="2">
        <v>18</v>
      </c>
      <c r="B23" s="64" t="s">
        <v>248</v>
      </c>
      <c r="C23" s="2">
        <v>9</v>
      </c>
      <c r="D23" s="30">
        <f t="shared" si="0"/>
        <v>0.52941176470588236</v>
      </c>
      <c r="E23" s="2">
        <v>9</v>
      </c>
      <c r="F23" s="30">
        <f t="shared" si="1"/>
        <v>0.6</v>
      </c>
      <c r="G23" s="122">
        <v>11</v>
      </c>
      <c r="H23" s="30">
        <f t="shared" si="2"/>
        <v>0.7857142857142857</v>
      </c>
      <c r="I23" s="2">
        <v>9</v>
      </c>
      <c r="J23" s="30">
        <f t="shared" si="3"/>
        <v>0.6428571428571429</v>
      </c>
      <c r="K23" s="2">
        <v>9</v>
      </c>
      <c r="L23" s="30">
        <f t="shared" si="4"/>
        <v>0.6428571428571429</v>
      </c>
      <c r="M23" s="2">
        <v>9</v>
      </c>
      <c r="N23" s="30">
        <f t="shared" si="5"/>
        <v>0.5</v>
      </c>
      <c r="O23" s="30">
        <f t="shared" si="6"/>
        <v>0.61680672268907555</v>
      </c>
    </row>
    <row r="24" spans="1:15" s="13" customFormat="1" ht="35.1" customHeight="1">
      <c r="A24" s="2">
        <v>19</v>
      </c>
      <c r="B24" s="64" t="s">
        <v>249</v>
      </c>
      <c r="C24" s="2">
        <v>12</v>
      </c>
      <c r="D24" s="30">
        <f t="shared" si="0"/>
        <v>0.70588235294117652</v>
      </c>
      <c r="E24" s="2">
        <v>11</v>
      </c>
      <c r="F24" s="30">
        <f t="shared" si="1"/>
        <v>0.73333333333333328</v>
      </c>
      <c r="G24" s="122">
        <v>10</v>
      </c>
      <c r="H24" s="30">
        <f t="shared" si="2"/>
        <v>0.7142857142857143</v>
      </c>
      <c r="I24" s="2">
        <v>7</v>
      </c>
      <c r="J24" s="30">
        <f t="shared" si="3"/>
        <v>0.5</v>
      </c>
      <c r="K24" s="2">
        <v>7</v>
      </c>
      <c r="L24" s="30">
        <f t="shared" si="4"/>
        <v>0.5</v>
      </c>
      <c r="M24" s="2">
        <v>7</v>
      </c>
      <c r="N24" s="30">
        <f t="shared" si="5"/>
        <v>0.3888888888888889</v>
      </c>
      <c r="O24" s="30">
        <f t="shared" si="6"/>
        <v>0.59039838157485214</v>
      </c>
    </row>
    <row r="25" spans="1:15" s="62" customFormat="1" ht="35.1" customHeight="1">
      <c r="A25" s="2">
        <v>20</v>
      </c>
      <c r="B25" s="64" t="s">
        <v>250</v>
      </c>
      <c r="C25" s="61">
        <v>4</v>
      </c>
      <c r="D25" s="30">
        <f t="shared" si="0"/>
        <v>0.23529411764705882</v>
      </c>
      <c r="E25" s="61">
        <v>5</v>
      </c>
      <c r="F25" s="30">
        <f t="shared" si="1"/>
        <v>0.33333333333333331</v>
      </c>
      <c r="G25" s="125">
        <v>5</v>
      </c>
      <c r="H25" s="30">
        <f t="shared" si="2"/>
        <v>0.35714285714285715</v>
      </c>
      <c r="I25" s="61">
        <v>3</v>
      </c>
      <c r="J25" s="30">
        <f t="shared" si="3"/>
        <v>0.21428571428571427</v>
      </c>
      <c r="K25" s="61">
        <v>3</v>
      </c>
      <c r="L25" s="30">
        <f t="shared" si="4"/>
        <v>0.21428571428571427</v>
      </c>
      <c r="M25" s="61">
        <v>3</v>
      </c>
      <c r="N25" s="30">
        <f t="shared" si="5"/>
        <v>0.16666666666666666</v>
      </c>
      <c r="O25" s="30">
        <f t="shared" si="6"/>
        <v>0.25350140056022408</v>
      </c>
    </row>
    <row r="26" spans="1:15" s="62" customFormat="1" ht="35.1" customHeight="1">
      <c r="A26" s="2">
        <v>21</v>
      </c>
      <c r="B26" s="64" t="s">
        <v>251</v>
      </c>
      <c r="C26" s="61">
        <v>8</v>
      </c>
      <c r="D26" s="30">
        <f t="shared" si="0"/>
        <v>0.47058823529411764</v>
      </c>
      <c r="E26" s="61">
        <v>6</v>
      </c>
      <c r="F26" s="30">
        <f t="shared" si="1"/>
        <v>0.4</v>
      </c>
      <c r="G26" s="125">
        <v>6</v>
      </c>
      <c r="H26" s="30">
        <f t="shared" si="2"/>
        <v>0.42857142857142855</v>
      </c>
      <c r="I26" s="61">
        <v>5</v>
      </c>
      <c r="J26" s="30">
        <f t="shared" si="3"/>
        <v>0.35714285714285715</v>
      </c>
      <c r="K26" s="61">
        <v>5</v>
      </c>
      <c r="L26" s="30">
        <f t="shared" si="4"/>
        <v>0.35714285714285715</v>
      </c>
      <c r="M26" s="61">
        <v>5</v>
      </c>
      <c r="N26" s="30">
        <f t="shared" si="5"/>
        <v>0.27777777777777779</v>
      </c>
      <c r="O26" s="30">
        <f t="shared" si="6"/>
        <v>0.381870525988173</v>
      </c>
    </row>
    <row r="27" spans="1:15" s="13" customFormat="1" ht="35.1" customHeight="1">
      <c r="A27" s="2">
        <v>22</v>
      </c>
      <c r="B27" s="64" t="s">
        <v>252</v>
      </c>
      <c r="C27" s="2">
        <v>9</v>
      </c>
      <c r="D27" s="30">
        <f t="shared" si="0"/>
        <v>0.52941176470588236</v>
      </c>
      <c r="E27" s="2">
        <v>8</v>
      </c>
      <c r="F27" s="30">
        <f t="shared" si="1"/>
        <v>0.53333333333333333</v>
      </c>
      <c r="G27" s="122">
        <v>8</v>
      </c>
      <c r="H27" s="30">
        <f t="shared" si="2"/>
        <v>0.5714285714285714</v>
      </c>
      <c r="I27" s="2">
        <v>5</v>
      </c>
      <c r="J27" s="30">
        <f t="shared" si="3"/>
        <v>0.35714285714285715</v>
      </c>
      <c r="K27" s="2">
        <v>5</v>
      </c>
      <c r="L27" s="30">
        <f t="shared" si="4"/>
        <v>0.35714285714285715</v>
      </c>
      <c r="M27" s="2">
        <v>5</v>
      </c>
      <c r="N27" s="30">
        <f t="shared" si="5"/>
        <v>0.27777777777777779</v>
      </c>
      <c r="O27" s="30">
        <f t="shared" si="6"/>
        <v>0.43770619358854651</v>
      </c>
    </row>
    <row r="28" spans="1:15" s="13" customFormat="1" ht="35.1" customHeight="1">
      <c r="A28" s="2">
        <v>23</v>
      </c>
      <c r="B28" s="64" t="s">
        <v>253</v>
      </c>
      <c r="C28" s="2">
        <v>9</v>
      </c>
      <c r="D28" s="30">
        <f t="shared" si="0"/>
        <v>0.52941176470588236</v>
      </c>
      <c r="E28" s="2">
        <v>10</v>
      </c>
      <c r="F28" s="30">
        <f t="shared" si="1"/>
        <v>0.66666666666666663</v>
      </c>
      <c r="G28" s="122">
        <v>10</v>
      </c>
      <c r="H28" s="30">
        <f t="shared" si="2"/>
        <v>0.7142857142857143</v>
      </c>
      <c r="I28" s="2">
        <v>8</v>
      </c>
      <c r="J28" s="30">
        <f t="shared" si="3"/>
        <v>0.5714285714285714</v>
      </c>
      <c r="K28" s="2">
        <v>8</v>
      </c>
      <c r="L28" s="30">
        <f t="shared" si="4"/>
        <v>0.5714285714285714</v>
      </c>
      <c r="M28" s="2">
        <v>8</v>
      </c>
      <c r="N28" s="30">
        <f t="shared" si="5"/>
        <v>0.44444444444444442</v>
      </c>
      <c r="O28" s="30">
        <f t="shared" si="6"/>
        <v>0.58294428882664173</v>
      </c>
    </row>
    <row r="29" spans="1:15" s="13" customFormat="1" ht="35.1" customHeight="1">
      <c r="A29" s="2">
        <v>24</v>
      </c>
      <c r="B29" s="64" t="s">
        <v>254</v>
      </c>
      <c r="C29" s="2">
        <v>3</v>
      </c>
      <c r="D29" s="30">
        <f t="shared" si="0"/>
        <v>0.17647058823529413</v>
      </c>
      <c r="E29" s="2">
        <v>6</v>
      </c>
      <c r="F29" s="30">
        <f t="shared" si="1"/>
        <v>0.4</v>
      </c>
      <c r="G29" s="122">
        <v>6</v>
      </c>
      <c r="H29" s="30">
        <f t="shared" si="2"/>
        <v>0.42857142857142855</v>
      </c>
      <c r="I29" s="2">
        <v>1</v>
      </c>
      <c r="J29" s="30">
        <f t="shared" si="3"/>
        <v>7.1428571428571425E-2</v>
      </c>
      <c r="K29" s="2">
        <v>1</v>
      </c>
      <c r="L29" s="30">
        <f t="shared" si="4"/>
        <v>7.1428571428571425E-2</v>
      </c>
      <c r="M29" s="2">
        <v>1</v>
      </c>
      <c r="N29" s="30">
        <f t="shared" si="5"/>
        <v>5.5555555555555552E-2</v>
      </c>
      <c r="O29" s="30">
        <f t="shared" si="6"/>
        <v>0.20057578586990352</v>
      </c>
    </row>
    <row r="30" spans="1:15" s="13" customFormat="1" ht="35.1" customHeight="1">
      <c r="A30" s="2">
        <v>25</v>
      </c>
      <c r="B30" s="64" t="s">
        <v>255</v>
      </c>
      <c r="C30" s="2">
        <v>6</v>
      </c>
      <c r="D30" s="30">
        <f t="shared" si="0"/>
        <v>0.35294117647058826</v>
      </c>
      <c r="E30" s="2">
        <v>3</v>
      </c>
      <c r="F30" s="30">
        <f t="shared" si="1"/>
        <v>0.2</v>
      </c>
      <c r="G30" s="122">
        <v>6</v>
      </c>
      <c r="H30" s="30">
        <f t="shared" si="2"/>
        <v>0.42857142857142855</v>
      </c>
      <c r="I30" s="2">
        <v>1</v>
      </c>
      <c r="J30" s="30">
        <f t="shared" si="3"/>
        <v>7.1428571428571425E-2</v>
      </c>
      <c r="K30" s="2">
        <v>1</v>
      </c>
      <c r="L30" s="30">
        <f t="shared" si="4"/>
        <v>7.1428571428571425E-2</v>
      </c>
      <c r="M30" s="2">
        <v>1</v>
      </c>
      <c r="N30" s="30">
        <f t="shared" si="5"/>
        <v>5.5555555555555552E-2</v>
      </c>
      <c r="O30" s="30">
        <f t="shared" si="6"/>
        <v>0.19665421724245255</v>
      </c>
    </row>
    <row r="31" spans="1:15" s="13" customFormat="1" ht="35.1" customHeight="1">
      <c r="A31" s="2">
        <v>26</v>
      </c>
      <c r="B31" s="64" t="s">
        <v>256</v>
      </c>
      <c r="C31" s="2">
        <v>11</v>
      </c>
      <c r="D31" s="30">
        <f t="shared" si="0"/>
        <v>0.6470588235294118</v>
      </c>
      <c r="E31" s="2">
        <v>11</v>
      </c>
      <c r="F31" s="30">
        <f t="shared" si="1"/>
        <v>0.73333333333333328</v>
      </c>
      <c r="G31" s="122">
        <v>9</v>
      </c>
      <c r="H31" s="30">
        <f t="shared" si="2"/>
        <v>0.6428571428571429</v>
      </c>
      <c r="I31" s="2">
        <v>10</v>
      </c>
      <c r="J31" s="30">
        <f t="shared" si="3"/>
        <v>0.7142857142857143</v>
      </c>
      <c r="K31" s="2">
        <v>10</v>
      </c>
      <c r="L31" s="30">
        <f t="shared" si="4"/>
        <v>0.7142857142857143</v>
      </c>
      <c r="M31" s="2">
        <v>10</v>
      </c>
      <c r="N31" s="30">
        <f t="shared" si="5"/>
        <v>0.55555555555555558</v>
      </c>
      <c r="O31" s="30">
        <f t="shared" si="6"/>
        <v>0.66789604730781205</v>
      </c>
    </row>
    <row r="32" spans="1:15" s="13" customFormat="1" ht="35.1" customHeight="1">
      <c r="A32" s="2">
        <v>27</v>
      </c>
      <c r="B32" s="64" t="s">
        <v>257</v>
      </c>
      <c r="C32" s="2">
        <v>10</v>
      </c>
      <c r="D32" s="30">
        <f t="shared" si="0"/>
        <v>0.58823529411764708</v>
      </c>
      <c r="E32" s="2">
        <v>8</v>
      </c>
      <c r="F32" s="30">
        <f t="shared" si="1"/>
        <v>0.53333333333333333</v>
      </c>
      <c r="G32" s="122">
        <v>9</v>
      </c>
      <c r="H32" s="30">
        <f t="shared" si="2"/>
        <v>0.6428571428571429</v>
      </c>
      <c r="I32" s="2">
        <v>8</v>
      </c>
      <c r="J32" s="30">
        <f t="shared" si="3"/>
        <v>0.5714285714285714</v>
      </c>
      <c r="K32" s="2">
        <v>8</v>
      </c>
      <c r="L32" s="30">
        <f t="shared" si="4"/>
        <v>0.5714285714285714</v>
      </c>
      <c r="M32" s="2">
        <v>8</v>
      </c>
      <c r="N32" s="30">
        <f t="shared" si="5"/>
        <v>0.44444444444444442</v>
      </c>
      <c r="O32" s="30">
        <f t="shared" si="6"/>
        <v>0.55862122626828503</v>
      </c>
    </row>
    <row r="33" spans="1:15" s="13" customFormat="1" ht="35.1" customHeight="1">
      <c r="A33" s="2">
        <v>28</v>
      </c>
      <c r="B33" s="66" t="s">
        <v>258</v>
      </c>
      <c r="C33" s="2">
        <v>7</v>
      </c>
      <c r="D33" s="30">
        <f t="shared" si="0"/>
        <v>0.41176470588235292</v>
      </c>
      <c r="E33" s="2">
        <v>11</v>
      </c>
      <c r="F33" s="30">
        <f t="shared" si="1"/>
        <v>0.73333333333333328</v>
      </c>
      <c r="G33" s="122">
        <v>11</v>
      </c>
      <c r="H33" s="30">
        <f t="shared" si="2"/>
        <v>0.7857142857142857</v>
      </c>
      <c r="I33" s="2">
        <v>10</v>
      </c>
      <c r="J33" s="30">
        <f t="shared" si="3"/>
        <v>0.7142857142857143</v>
      </c>
      <c r="K33" s="2">
        <v>10</v>
      </c>
      <c r="L33" s="30">
        <f t="shared" si="4"/>
        <v>0.7142857142857143</v>
      </c>
      <c r="M33" s="2">
        <v>10</v>
      </c>
      <c r="N33" s="30">
        <f t="shared" si="5"/>
        <v>0.55555555555555558</v>
      </c>
      <c r="O33" s="30">
        <f t="shared" si="6"/>
        <v>0.65248988484282611</v>
      </c>
    </row>
    <row r="34" spans="1:15" s="13" customFormat="1" ht="35.1" customHeight="1">
      <c r="A34" s="2">
        <v>29</v>
      </c>
      <c r="B34" s="64" t="s">
        <v>259</v>
      </c>
      <c r="C34" s="2">
        <v>8</v>
      </c>
      <c r="D34" s="30">
        <f t="shared" si="0"/>
        <v>0.47058823529411764</v>
      </c>
      <c r="E34" s="2">
        <v>7</v>
      </c>
      <c r="F34" s="30">
        <f t="shared" si="1"/>
        <v>0.46666666666666667</v>
      </c>
      <c r="G34" s="122">
        <v>7</v>
      </c>
      <c r="H34" s="30">
        <f t="shared" si="2"/>
        <v>0.5</v>
      </c>
      <c r="I34" s="2">
        <v>6</v>
      </c>
      <c r="J34" s="30">
        <f t="shared" si="3"/>
        <v>0.42857142857142855</v>
      </c>
      <c r="K34" s="2">
        <v>6</v>
      </c>
      <c r="L34" s="30">
        <f t="shared" si="4"/>
        <v>0.42857142857142855</v>
      </c>
      <c r="M34" s="2">
        <v>6</v>
      </c>
      <c r="N34" s="30">
        <f t="shared" si="5"/>
        <v>0.33333333333333331</v>
      </c>
      <c r="O34" s="30">
        <f t="shared" si="6"/>
        <v>0.43795518207282913</v>
      </c>
    </row>
    <row r="35" spans="1:15" s="13" customFormat="1" ht="35.1" customHeight="1">
      <c r="A35" s="2">
        <v>30</v>
      </c>
      <c r="B35" s="64" t="s">
        <v>260</v>
      </c>
      <c r="C35" s="2">
        <v>12</v>
      </c>
      <c r="D35" s="30">
        <f t="shared" si="0"/>
        <v>0.70588235294117652</v>
      </c>
      <c r="E35" s="2">
        <v>12</v>
      </c>
      <c r="F35" s="30">
        <f t="shared" si="1"/>
        <v>0.8</v>
      </c>
      <c r="G35" s="122">
        <v>11</v>
      </c>
      <c r="H35" s="30">
        <f t="shared" si="2"/>
        <v>0.7857142857142857</v>
      </c>
      <c r="I35" s="2">
        <v>9</v>
      </c>
      <c r="J35" s="30">
        <f t="shared" si="3"/>
        <v>0.6428571428571429</v>
      </c>
      <c r="K35" s="2">
        <v>9</v>
      </c>
      <c r="L35" s="30">
        <f t="shared" si="4"/>
        <v>0.6428571428571429</v>
      </c>
      <c r="M35" s="2">
        <v>9</v>
      </c>
      <c r="N35" s="30">
        <f t="shared" si="5"/>
        <v>0.5</v>
      </c>
      <c r="O35" s="30">
        <f t="shared" si="6"/>
        <v>0.67955182072829123</v>
      </c>
    </row>
    <row r="36" spans="1:15" s="13" customFormat="1" ht="35.1" customHeight="1">
      <c r="A36" s="2">
        <v>31</v>
      </c>
      <c r="B36" s="64" t="s">
        <v>261</v>
      </c>
      <c r="C36" s="2">
        <v>11</v>
      </c>
      <c r="D36" s="30">
        <f t="shared" si="0"/>
        <v>0.6470588235294118</v>
      </c>
      <c r="E36" s="2">
        <v>10</v>
      </c>
      <c r="F36" s="30">
        <f t="shared" si="1"/>
        <v>0.66666666666666663</v>
      </c>
      <c r="G36" s="122">
        <v>10</v>
      </c>
      <c r="H36" s="30">
        <f t="shared" si="2"/>
        <v>0.7142857142857143</v>
      </c>
      <c r="I36" s="2">
        <v>8</v>
      </c>
      <c r="J36" s="30">
        <f t="shared" si="3"/>
        <v>0.5714285714285714</v>
      </c>
      <c r="K36" s="2">
        <v>8</v>
      </c>
      <c r="L36" s="30">
        <f t="shared" si="4"/>
        <v>0.5714285714285714</v>
      </c>
      <c r="M36" s="2">
        <v>8</v>
      </c>
      <c r="N36" s="30">
        <f t="shared" si="5"/>
        <v>0.44444444444444442</v>
      </c>
      <c r="O36" s="30">
        <f t="shared" si="6"/>
        <v>0.60255213196389656</v>
      </c>
    </row>
    <row r="37" spans="1:15" s="13" customFormat="1" ht="35.1" customHeight="1">
      <c r="A37" s="2">
        <v>32</v>
      </c>
      <c r="B37" s="64" t="s">
        <v>262</v>
      </c>
      <c r="C37" s="2">
        <v>10</v>
      </c>
      <c r="D37" s="30">
        <f t="shared" si="0"/>
        <v>0.58823529411764708</v>
      </c>
      <c r="E37" s="2">
        <v>9</v>
      </c>
      <c r="F37" s="30">
        <f t="shared" si="1"/>
        <v>0.6</v>
      </c>
      <c r="G37" s="122">
        <v>12</v>
      </c>
      <c r="H37" s="30">
        <f t="shared" si="2"/>
        <v>0.8571428571428571</v>
      </c>
      <c r="I37" s="2">
        <v>11</v>
      </c>
      <c r="J37" s="30">
        <f t="shared" si="3"/>
        <v>0.7857142857142857</v>
      </c>
      <c r="K37" s="2">
        <v>11</v>
      </c>
      <c r="L37" s="30">
        <f t="shared" si="4"/>
        <v>0.7857142857142857</v>
      </c>
      <c r="M37" s="2">
        <v>11</v>
      </c>
      <c r="N37" s="30">
        <f t="shared" si="5"/>
        <v>0.61111111111111116</v>
      </c>
      <c r="O37" s="30">
        <f t="shared" si="6"/>
        <v>0.70465297230003099</v>
      </c>
    </row>
    <row r="38" spans="1:15" s="13" customFormat="1" ht="35.1" customHeight="1">
      <c r="A38" s="2">
        <v>33</v>
      </c>
      <c r="B38" s="64" t="s">
        <v>263</v>
      </c>
      <c r="C38" s="2">
        <v>10</v>
      </c>
      <c r="D38" s="30">
        <f t="shared" si="0"/>
        <v>0.58823529411764708</v>
      </c>
      <c r="E38" s="2">
        <v>10</v>
      </c>
      <c r="F38" s="30">
        <f t="shared" si="1"/>
        <v>0.66666666666666663</v>
      </c>
      <c r="G38" s="122">
        <v>10</v>
      </c>
      <c r="H38" s="30">
        <f t="shared" si="2"/>
        <v>0.7142857142857143</v>
      </c>
      <c r="I38" s="2">
        <v>1</v>
      </c>
      <c r="J38" s="30">
        <f t="shared" si="3"/>
        <v>7.1428571428571425E-2</v>
      </c>
      <c r="K38" s="2">
        <v>1</v>
      </c>
      <c r="L38" s="30">
        <f t="shared" si="4"/>
        <v>7.1428571428571425E-2</v>
      </c>
      <c r="M38" s="2">
        <v>1</v>
      </c>
      <c r="N38" s="30">
        <f t="shared" si="5"/>
        <v>5.5555555555555552E-2</v>
      </c>
      <c r="O38" s="30">
        <f t="shared" si="6"/>
        <v>0.3612667289137878</v>
      </c>
    </row>
    <row r="39" spans="1:15" s="13" customFormat="1" ht="35.1" customHeight="1">
      <c r="A39" s="2">
        <v>34</v>
      </c>
      <c r="B39" s="64" t="s">
        <v>264</v>
      </c>
      <c r="C39" s="2">
        <v>3</v>
      </c>
      <c r="D39" s="30">
        <f t="shared" si="0"/>
        <v>0.17647058823529413</v>
      </c>
      <c r="E39" s="2">
        <v>2</v>
      </c>
      <c r="F39" s="30">
        <f t="shared" si="1"/>
        <v>0.13333333333333333</v>
      </c>
      <c r="G39" s="122">
        <v>3</v>
      </c>
      <c r="H39" s="30">
        <f t="shared" si="2"/>
        <v>0.21428571428571427</v>
      </c>
      <c r="I39" s="2">
        <v>2</v>
      </c>
      <c r="J39" s="30">
        <f t="shared" si="3"/>
        <v>0.14285714285714285</v>
      </c>
      <c r="K39" s="2">
        <v>2</v>
      </c>
      <c r="L39" s="30">
        <f t="shared" si="4"/>
        <v>0.14285714285714285</v>
      </c>
      <c r="M39" s="2">
        <v>2</v>
      </c>
      <c r="N39" s="30">
        <f t="shared" si="5"/>
        <v>0.1111111111111111</v>
      </c>
      <c r="O39" s="30">
        <f t="shared" si="6"/>
        <v>0.15348583877995645</v>
      </c>
    </row>
    <row r="40" spans="1:15" s="13" customFormat="1" ht="35.1" customHeight="1">
      <c r="A40" s="2">
        <v>35</v>
      </c>
      <c r="B40" s="64" t="s">
        <v>265</v>
      </c>
      <c r="C40" s="2">
        <v>5</v>
      </c>
      <c r="D40" s="30">
        <f t="shared" si="0"/>
        <v>0.29411764705882354</v>
      </c>
      <c r="E40" s="2">
        <v>5</v>
      </c>
      <c r="F40" s="30">
        <f t="shared" si="1"/>
        <v>0.33333333333333331</v>
      </c>
      <c r="G40" s="122">
        <v>7</v>
      </c>
      <c r="H40" s="30">
        <f t="shared" si="2"/>
        <v>0.5</v>
      </c>
      <c r="I40" s="2">
        <v>7</v>
      </c>
      <c r="J40" s="30">
        <f t="shared" si="3"/>
        <v>0.5</v>
      </c>
      <c r="K40" s="2">
        <v>7</v>
      </c>
      <c r="L40" s="30">
        <f t="shared" si="4"/>
        <v>0.5</v>
      </c>
      <c r="M40" s="2">
        <v>7</v>
      </c>
      <c r="N40" s="30">
        <f t="shared" si="5"/>
        <v>0.3888888888888889</v>
      </c>
      <c r="O40" s="30">
        <f t="shared" si="6"/>
        <v>0.4193899782135076</v>
      </c>
    </row>
    <row r="41" spans="1:15" s="13" customFormat="1" ht="35.1" customHeight="1">
      <c r="A41" s="2">
        <v>36</v>
      </c>
      <c r="B41" s="64" t="s">
        <v>266</v>
      </c>
      <c r="C41" s="2">
        <v>6</v>
      </c>
      <c r="D41" s="30">
        <f t="shared" si="0"/>
        <v>0.35294117647058826</v>
      </c>
      <c r="E41" s="2">
        <v>8</v>
      </c>
      <c r="F41" s="30">
        <f t="shared" si="1"/>
        <v>0.53333333333333333</v>
      </c>
      <c r="G41" s="122">
        <v>6</v>
      </c>
      <c r="H41" s="30">
        <f t="shared" si="2"/>
        <v>0.42857142857142855</v>
      </c>
      <c r="I41" s="2">
        <v>4</v>
      </c>
      <c r="J41" s="30">
        <f t="shared" si="3"/>
        <v>0.2857142857142857</v>
      </c>
      <c r="K41" s="2">
        <v>4</v>
      </c>
      <c r="L41" s="30">
        <f t="shared" si="4"/>
        <v>0.2857142857142857</v>
      </c>
      <c r="M41" s="2">
        <v>4</v>
      </c>
      <c r="N41" s="30">
        <f t="shared" si="5"/>
        <v>0.22222222222222221</v>
      </c>
      <c r="O41" s="30">
        <f t="shared" si="6"/>
        <v>0.35141612200435729</v>
      </c>
    </row>
    <row r="42" spans="1:15" s="13" customFormat="1" ht="35.1" customHeight="1">
      <c r="A42" s="2">
        <v>37</v>
      </c>
      <c r="B42" s="64" t="s">
        <v>267</v>
      </c>
      <c r="C42" s="2">
        <v>8</v>
      </c>
      <c r="D42" s="30">
        <f t="shared" si="0"/>
        <v>0.47058823529411764</v>
      </c>
      <c r="E42" s="2">
        <v>10</v>
      </c>
      <c r="F42" s="30">
        <f t="shared" si="1"/>
        <v>0.66666666666666663</v>
      </c>
      <c r="G42" s="122">
        <v>9</v>
      </c>
      <c r="H42" s="30">
        <f t="shared" si="2"/>
        <v>0.6428571428571429</v>
      </c>
      <c r="I42" s="2">
        <v>6</v>
      </c>
      <c r="J42" s="30">
        <f t="shared" si="3"/>
        <v>0.42857142857142855</v>
      </c>
      <c r="K42" s="2">
        <v>6</v>
      </c>
      <c r="L42" s="30">
        <f t="shared" si="4"/>
        <v>0.42857142857142855</v>
      </c>
      <c r="M42" s="2">
        <v>6</v>
      </c>
      <c r="N42" s="30">
        <f t="shared" si="5"/>
        <v>0.33333333333333331</v>
      </c>
      <c r="O42" s="30">
        <f t="shared" si="6"/>
        <v>0.49509803921568624</v>
      </c>
    </row>
    <row r="43" spans="1:15" s="13" customFormat="1" ht="35.1" customHeight="1">
      <c r="A43" s="2">
        <v>38</v>
      </c>
      <c r="B43" s="64" t="s">
        <v>268</v>
      </c>
      <c r="C43" s="2">
        <v>3</v>
      </c>
      <c r="D43" s="30">
        <f t="shared" si="0"/>
        <v>0.17647058823529413</v>
      </c>
      <c r="E43" s="2">
        <v>4</v>
      </c>
      <c r="F43" s="30">
        <f t="shared" si="1"/>
        <v>0.26666666666666666</v>
      </c>
      <c r="G43" s="122">
        <v>5</v>
      </c>
      <c r="H43" s="30">
        <f t="shared" si="2"/>
        <v>0.35714285714285715</v>
      </c>
      <c r="I43" s="2">
        <v>4</v>
      </c>
      <c r="J43" s="30">
        <f t="shared" si="3"/>
        <v>0.2857142857142857</v>
      </c>
      <c r="K43" s="2">
        <v>4</v>
      </c>
      <c r="L43" s="30">
        <f t="shared" si="4"/>
        <v>0.2857142857142857</v>
      </c>
      <c r="M43" s="2">
        <v>4</v>
      </c>
      <c r="N43" s="30">
        <f t="shared" si="5"/>
        <v>0.22222222222222221</v>
      </c>
      <c r="O43" s="30">
        <f t="shared" si="6"/>
        <v>0.26565515094926861</v>
      </c>
    </row>
    <row r="44" spans="1:15" s="13" customFormat="1" ht="35.1" customHeight="1">
      <c r="A44" s="2">
        <v>39</v>
      </c>
      <c r="B44" s="64" t="s">
        <v>269</v>
      </c>
      <c r="C44" s="2">
        <v>5</v>
      </c>
      <c r="D44" s="30">
        <f t="shared" si="0"/>
        <v>0.29411764705882354</v>
      </c>
      <c r="E44" s="2">
        <v>7</v>
      </c>
      <c r="F44" s="30">
        <f t="shared" si="1"/>
        <v>0.46666666666666667</v>
      </c>
      <c r="G44" s="122">
        <v>7</v>
      </c>
      <c r="H44" s="30">
        <f t="shared" si="2"/>
        <v>0.5</v>
      </c>
      <c r="I44" s="2">
        <v>5</v>
      </c>
      <c r="J44" s="30">
        <f t="shared" si="3"/>
        <v>0.35714285714285715</v>
      </c>
      <c r="K44" s="2">
        <v>5</v>
      </c>
      <c r="L44" s="30">
        <f t="shared" si="4"/>
        <v>0.35714285714285715</v>
      </c>
      <c r="M44" s="2">
        <v>5</v>
      </c>
      <c r="N44" s="30">
        <f t="shared" si="5"/>
        <v>0.27777777777777779</v>
      </c>
      <c r="O44" s="30">
        <f t="shared" si="6"/>
        <v>0.37547463429816369</v>
      </c>
    </row>
    <row r="45" spans="1:15" s="13" customFormat="1" ht="35.1" customHeight="1">
      <c r="A45" s="2">
        <v>40</v>
      </c>
      <c r="B45" s="64" t="s">
        <v>270</v>
      </c>
      <c r="C45" s="2">
        <v>5</v>
      </c>
      <c r="D45" s="30">
        <f t="shared" si="0"/>
        <v>0.29411764705882354</v>
      </c>
      <c r="E45" s="2">
        <v>6</v>
      </c>
      <c r="F45" s="30">
        <f t="shared" si="1"/>
        <v>0.4</v>
      </c>
      <c r="G45" s="122">
        <v>6</v>
      </c>
      <c r="H45" s="30">
        <f t="shared" si="2"/>
        <v>0.42857142857142855</v>
      </c>
      <c r="I45" s="2">
        <v>4</v>
      </c>
      <c r="J45" s="30">
        <f t="shared" si="3"/>
        <v>0.2857142857142857</v>
      </c>
      <c r="K45" s="2">
        <v>4</v>
      </c>
      <c r="L45" s="30">
        <f t="shared" si="4"/>
        <v>0.2857142857142857</v>
      </c>
      <c r="M45" s="2">
        <v>4</v>
      </c>
      <c r="N45" s="30">
        <f t="shared" si="5"/>
        <v>0.22222222222222221</v>
      </c>
      <c r="O45" s="30">
        <f t="shared" si="6"/>
        <v>0.31938997821350762</v>
      </c>
    </row>
    <row r="46" spans="1:15" s="13" customFormat="1" ht="35.1" customHeight="1">
      <c r="A46" s="2">
        <v>41</v>
      </c>
      <c r="B46" s="64" t="s">
        <v>271</v>
      </c>
      <c r="C46" s="2">
        <v>12</v>
      </c>
      <c r="D46" s="30">
        <f t="shared" si="0"/>
        <v>0.70588235294117652</v>
      </c>
      <c r="E46" s="2">
        <v>9</v>
      </c>
      <c r="F46" s="30">
        <f t="shared" si="1"/>
        <v>0.6</v>
      </c>
      <c r="G46" s="122">
        <v>10</v>
      </c>
      <c r="H46" s="30">
        <f t="shared" si="2"/>
        <v>0.7142857142857143</v>
      </c>
      <c r="I46" s="2">
        <v>9</v>
      </c>
      <c r="J46" s="30">
        <f t="shared" si="3"/>
        <v>0.6428571428571429</v>
      </c>
      <c r="K46" s="2">
        <v>9</v>
      </c>
      <c r="L46" s="30">
        <f t="shared" si="4"/>
        <v>0.6428571428571429</v>
      </c>
      <c r="M46" s="2">
        <v>9</v>
      </c>
      <c r="N46" s="30">
        <f t="shared" si="5"/>
        <v>0.5</v>
      </c>
      <c r="O46" s="30">
        <f t="shared" si="6"/>
        <v>0.63431372549019605</v>
      </c>
    </row>
    <row r="47" spans="1:15" s="13" customFormat="1" ht="35.1" customHeight="1">
      <c r="A47" s="2">
        <v>42</v>
      </c>
      <c r="B47" s="64" t="s">
        <v>272</v>
      </c>
      <c r="C47" s="2">
        <v>8</v>
      </c>
      <c r="D47" s="30">
        <f t="shared" si="0"/>
        <v>0.47058823529411764</v>
      </c>
      <c r="E47" s="2">
        <v>8</v>
      </c>
      <c r="F47" s="30">
        <f t="shared" si="1"/>
        <v>0.53333333333333333</v>
      </c>
      <c r="G47" s="122">
        <v>9</v>
      </c>
      <c r="H47" s="30">
        <f t="shared" si="2"/>
        <v>0.6428571428571429</v>
      </c>
      <c r="I47" s="2">
        <v>7</v>
      </c>
      <c r="J47" s="30">
        <f t="shared" si="3"/>
        <v>0.5</v>
      </c>
      <c r="K47" s="2">
        <v>7</v>
      </c>
      <c r="L47" s="30">
        <f t="shared" si="4"/>
        <v>0.5</v>
      </c>
      <c r="M47" s="2">
        <v>7</v>
      </c>
      <c r="N47" s="30">
        <f t="shared" si="5"/>
        <v>0.3888888888888889</v>
      </c>
      <c r="O47" s="30">
        <f t="shared" si="6"/>
        <v>0.50594460006224706</v>
      </c>
    </row>
    <row r="48" spans="1:15" s="13" customFormat="1" ht="35.1" customHeight="1">
      <c r="A48" s="2">
        <v>43</v>
      </c>
      <c r="B48" s="64" t="s">
        <v>163</v>
      </c>
      <c r="C48" s="2">
        <v>8</v>
      </c>
      <c r="D48" s="30">
        <f t="shared" si="0"/>
        <v>0.47058823529411764</v>
      </c>
      <c r="E48" s="2">
        <v>7</v>
      </c>
      <c r="F48" s="30">
        <f t="shared" si="1"/>
        <v>0.46666666666666667</v>
      </c>
      <c r="G48" s="122">
        <v>7</v>
      </c>
      <c r="H48" s="30">
        <f t="shared" si="2"/>
        <v>0.5</v>
      </c>
      <c r="I48" s="2">
        <v>4</v>
      </c>
      <c r="J48" s="30">
        <f t="shared" si="3"/>
        <v>0.2857142857142857</v>
      </c>
      <c r="K48" s="2">
        <v>4</v>
      </c>
      <c r="L48" s="30">
        <f t="shared" si="4"/>
        <v>0.2857142857142857</v>
      </c>
      <c r="M48" s="2">
        <v>4</v>
      </c>
      <c r="N48" s="30">
        <f t="shared" si="5"/>
        <v>0.22222222222222221</v>
      </c>
      <c r="O48" s="30">
        <f t="shared" si="6"/>
        <v>0.37181761593526302</v>
      </c>
    </row>
    <row r="49" spans="1:15" s="13" customFormat="1" ht="35.1" customHeight="1">
      <c r="A49" s="2">
        <v>44</v>
      </c>
      <c r="B49" s="64" t="s">
        <v>273</v>
      </c>
      <c r="C49" s="2">
        <v>8</v>
      </c>
      <c r="D49" s="30">
        <f t="shared" si="0"/>
        <v>0.47058823529411764</v>
      </c>
      <c r="E49" s="2">
        <v>8</v>
      </c>
      <c r="F49" s="30">
        <f t="shared" si="1"/>
        <v>0.53333333333333333</v>
      </c>
      <c r="G49" s="122">
        <v>6</v>
      </c>
      <c r="H49" s="30">
        <f t="shared" si="2"/>
        <v>0.42857142857142855</v>
      </c>
      <c r="I49" s="2">
        <v>3</v>
      </c>
      <c r="J49" s="30">
        <f t="shared" si="3"/>
        <v>0.21428571428571427</v>
      </c>
      <c r="K49" s="2">
        <v>3</v>
      </c>
      <c r="L49" s="30">
        <f t="shared" si="4"/>
        <v>0.21428571428571427</v>
      </c>
      <c r="M49" s="2">
        <v>3</v>
      </c>
      <c r="N49" s="30">
        <f t="shared" si="5"/>
        <v>0.16666666666666666</v>
      </c>
      <c r="O49" s="30">
        <f t="shared" si="6"/>
        <v>0.3379551820728291</v>
      </c>
    </row>
    <row r="50" spans="1:15" s="13" customFormat="1" ht="35.1" customHeight="1">
      <c r="A50" s="2">
        <v>45</v>
      </c>
      <c r="B50" s="64" t="s">
        <v>274</v>
      </c>
      <c r="C50" s="2">
        <v>1</v>
      </c>
      <c r="D50" s="30">
        <f t="shared" si="0"/>
        <v>5.8823529411764705E-2</v>
      </c>
      <c r="E50" s="2">
        <v>3</v>
      </c>
      <c r="F50" s="30">
        <f t="shared" si="1"/>
        <v>0.2</v>
      </c>
      <c r="G50" s="122">
        <v>3</v>
      </c>
      <c r="H50" s="30">
        <f t="shared" si="2"/>
        <v>0.21428571428571427</v>
      </c>
      <c r="I50" s="2">
        <v>1</v>
      </c>
      <c r="J50" s="30">
        <f t="shared" si="3"/>
        <v>7.1428571428571425E-2</v>
      </c>
      <c r="K50" s="2">
        <v>1</v>
      </c>
      <c r="L50" s="30">
        <f t="shared" si="4"/>
        <v>7.1428571428571425E-2</v>
      </c>
      <c r="M50" s="2">
        <v>1</v>
      </c>
      <c r="N50" s="30">
        <f t="shared" si="5"/>
        <v>5.5555555555555552E-2</v>
      </c>
      <c r="O50" s="30">
        <f t="shared" si="6"/>
        <v>0.11192032368502956</v>
      </c>
    </row>
    <row r="51" spans="1:15" s="13" customFormat="1" ht="35.1" customHeight="1">
      <c r="A51" s="2">
        <v>46</v>
      </c>
      <c r="B51" s="66" t="s">
        <v>275</v>
      </c>
      <c r="C51" s="2">
        <v>7</v>
      </c>
      <c r="D51" s="30">
        <f t="shared" si="0"/>
        <v>0.41176470588235292</v>
      </c>
      <c r="E51" s="2">
        <v>11</v>
      </c>
      <c r="F51" s="30">
        <f t="shared" si="1"/>
        <v>0.73333333333333328</v>
      </c>
      <c r="G51" s="122">
        <v>12</v>
      </c>
      <c r="H51" s="30">
        <f t="shared" si="2"/>
        <v>0.8571428571428571</v>
      </c>
      <c r="I51" s="2">
        <v>6</v>
      </c>
      <c r="J51" s="30">
        <f t="shared" si="3"/>
        <v>0.42857142857142855</v>
      </c>
      <c r="K51" s="2">
        <v>6</v>
      </c>
      <c r="L51" s="30">
        <f t="shared" si="4"/>
        <v>0.42857142857142855</v>
      </c>
      <c r="M51" s="2">
        <v>6</v>
      </c>
      <c r="N51" s="30">
        <f t="shared" si="5"/>
        <v>0.33333333333333331</v>
      </c>
      <c r="O51" s="30">
        <f t="shared" si="6"/>
        <v>0.53211951447245565</v>
      </c>
    </row>
    <row r="52" spans="1:15" ht="35.1" customHeight="1">
      <c r="A52" s="2">
        <v>47</v>
      </c>
      <c r="B52" s="64" t="s">
        <v>276</v>
      </c>
      <c r="C52" s="3">
        <v>11</v>
      </c>
      <c r="D52" s="30">
        <f t="shared" si="0"/>
        <v>0.6470588235294118</v>
      </c>
      <c r="E52" s="3">
        <v>10</v>
      </c>
      <c r="F52" s="30">
        <f t="shared" si="1"/>
        <v>0.66666666666666663</v>
      </c>
      <c r="G52" s="123">
        <v>10</v>
      </c>
      <c r="H52" s="30">
        <f t="shared" si="2"/>
        <v>0.7142857142857143</v>
      </c>
      <c r="I52" s="3">
        <v>9</v>
      </c>
      <c r="J52" s="30">
        <f t="shared" si="3"/>
        <v>0.6428571428571429</v>
      </c>
      <c r="K52" s="3">
        <v>9</v>
      </c>
      <c r="L52" s="30">
        <f t="shared" si="4"/>
        <v>0.6428571428571429</v>
      </c>
      <c r="M52" s="3">
        <v>9</v>
      </c>
      <c r="N52" s="30">
        <f t="shared" si="5"/>
        <v>0.5</v>
      </c>
      <c r="O52" s="30">
        <f t="shared" si="6"/>
        <v>0.6356209150326797</v>
      </c>
    </row>
    <row r="53" spans="1:15" ht="35.1" customHeight="1">
      <c r="A53" s="2">
        <v>48</v>
      </c>
      <c r="B53" s="64" t="s">
        <v>277</v>
      </c>
      <c r="C53" s="3">
        <v>9</v>
      </c>
      <c r="D53" s="30">
        <f t="shared" si="0"/>
        <v>0.52941176470588236</v>
      </c>
      <c r="E53" s="3">
        <v>6</v>
      </c>
      <c r="F53" s="30">
        <f t="shared" si="1"/>
        <v>0.4</v>
      </c>
      <c r="G53" s="123">
        <v>5</v>
      </c>
      <c r="H53" s="30">
        <f t="shared" si="2"/>
        <v>0.35714285714285715</v>
      </c>
      <c r="I53" s="3">
        <v>3</v>
      </c>
      <c r="J53" s="30">
        <f t="shared" si="3"/>
        <v>0.21428571428571427</v>
      </c>
      <c r="K53" s="3">
        <v>3</v>
      </c>
      <c r="L53" s="30">
        <f t="shared" si="4"/>
        <v>0.21428571428571427</v>
      </c>
      <c r="M53" s="3">
        <v>3</v>
      </c>
      <c r="N53" s="30">
        <f t="shared" si="5"/>
        <v>0.16666666666666666</v>
      </c>
      <c r="O53" s="30">
        <f t="shared" si="6"/>
        <v>0.31363211951447245</v>
      </c>
    </row>
    <row r="54" spans="1:15" ht="35.1" customHeight="1">
      <c r="A54" s="2">
        <v>49</v>
      </c>
      <c r="B54" s="64" t="s">
        <v>278</v>
      </c>
      <c r="C54" s="3">
        <v>0</v>
      </c>
      <c r="D54" s="30">
        <f t="shared" si="0"/>
        <v>0</v>
      </c>
      <c r="E54" s="3">
        <v>2</v>
      </c>
      <c r="F54" s="30">
        <f t="shared" si="1"/>
        <v>0.13333333333333333</v>
      </c>
      <c r="G54" s="123">
        <v>3</v>
      </c>
      <c r="H54" s="30">
        <f t="shared" si="2"/>
        <v>0.21428571428571427</v>
      </c>
      <c r="I54" s="3">
        <v>2</v>
      </c>
      <c r="J54" s="30">
        <f t="shared" si="3"/>
        <v>0.14285714285714285</v>
      </c>
      <c r="K54" s="3">
        <v>2</v>
      </c>
      <c r="L54" s="30">
        <f t="shared" si="4"/>
        <v>0.14285714285714285</v>
      </c>
      <c r="M54" s="3">
        <v>2</v>
      </c>
      <c r="N54" s="30">
        <f t="shared" si="5"/>
        <v>0.1111111111111111</v>
      </c>
      <c r="O54" s="30">
        <f t="shared" si="6"/>
        <v>0.12407407407407407</v>
      </c>
    </row>
    <row r="55" spans="1:15" ht="35.1" customHeight="1">
      <c r="A55" s="2">
        <v>50</v>
      </c>
      <c r="B55" s="64" t="s">
        <v>279</v>
      </c>
      <c r="C55" s="3">
        <v>11</v>
      </c>
      <c r="D55" s="30">
        <f t="shared" si="0"/>
        <v>0.6470588235294118</v>
      </c>
      <c r="E55" s="3">
        <v>9</v>
      </c>
      <c r="F55" s="30">
        <f t="shared" si="1"/>
        <v>0.6</v>
      </c>
      <c r="G55" s="123">
        <v>7</v>
      </c>
      <c r="H55" s="30">
        <f t="shared" si="2"/>
        <v>0.5</v>
      </c>
      <c r="I55" s="3">
        <v>6</v>
      </c>
      <c r="J55" s="30">
        <f t="shared" si="3"/>
        <v>0.42857142857142855</v>
      </c>
      <c r="K55" s="3">
        <v>6</v>
      </c>
      <c r="L55" s="30">
        <f t="shared" si="4"/>
        <v>0.42857142857142855</v>
      </c>
      <c r="M55" s="3">
        <v>6</v>
      </c>
      <c r="N55" s="30">
        <f t="shared" si="5"/>
        <v>0.33333333333333331</v>
      </c>
      <c r="O55" s="30">
        <f t="shared" si="6"/>
        <v>0.48958916900093369</v>
      </c>
    </row>
    <row r="56" spans="1:15" ht="35.1" customHeight="1">
      <c r="A56" s="2">
        <v>51</v>
      </c>
      <c r="B56" s="64" t="s">
        <v>280</v>
      </c>
      <c r="C56" s="3">
        <v>7</v>
      </c>
      <c r="D56" s="30">
        <f t="shared" si="0"/>
        <v>0.41176470588235292</v>
      </c>
      <c r="E56" s="3">
        <v>9</v>
      </c>
      <c r="F56" s="30">
        <f t="shared" si="1"/>
        <v>0.6</v>
      </c>
      <c r="G56" s="123">
        <v>8</v>
      </c>
      <c r="H56" s="30">
        <f t="shared" si="2"/>
        <v>0.5714285714285714</v>
      </c>
      <c r="I56" s="3">
        <v>6</v>
      </c>
      <c r="J56" s="30">
        <f t="shared" si="3"/>
        <v>0.42857142857142855</v>
      </c>
      <c r="K56" s="3">
        <v>6</v>
      </c>
      <c r="L56" s="30">
        <f t="shared" si="4"/>
        <v>0.42857142857142855</v>
      </c>
      <c r="M56" s="3">
        <v>6</v>
      </c>
      <c r="N56" s="30">
        <f t="shared" si="5"/>
        <v>0.33333333333333331</v>
      </c>
      <c r="O56" s="30">
        <f t="shared" si="6"/>
        <v>0.46227824463118578</v>
      </c>
    </row>
    <row r="57" spans="1:15" ht="35.1" customHeight="1">
      <c r="A57" s="2">
        <v>52</v>
      </c>
      <c r="B57" s="64" t="s">
        <v>281</v>
      </c>
      <c r="C57" s="3">
        <v>4</v>
      </c>
      <c r="D57" s="30">
        <f t="shared" si="0"/>
        <v>0.23529411764705882</v>
      </c>
      <c r="E57" s="3">
        <v>0</v>
      </c>
      <c r="F57" s="30">
        <f t="shared" si="1"/>
        <v>0</v>
      </c>
      <c r="G57" s="123">
        <v>2</v>
      </c>
      <c r="H57" s="30">
        <f t="shared" si="2"/>
        <v>0.14285714285714285</v>
      </c>
      <c r="I57" s="3">
        <v>0</v>
      </c>
      <c r="J57" s="30">
        <f t="shared" si="3"/>
        <v>0</v>
      </c>
      <c r="K57" s="3">
        <v>0</v>
      </c>
      <c r="L57" s="30">
        <f t="shared" si="4"/>
        <v>0</v>
      </c>
      <c r="M57" s="3">
        <v>0</v>
      </c>
      <c r="N57" s="30">
        <f t="shared" si="5"/>
        <v>0</v>
      </c>
      <c r="O57" s="30">
        <f t="shared" si="6"/>
        <v>6.3025210084033612E-2</v>
      </c>
    </row>
    <row r="58" spans="1:15" ht="35.1" customHeight="1">
      <c r="A58" s="2">
        <v>53</v>
      </c>
      <c r="B58" s="64" t="s">
        <v>282</v>
      </c>
      <c r="C58" s="3">
        <v>4</v>
      </c>
      <c r="D58" s="30">
        <f t="shared" si="0"/>
        <v>0.23529411764705882</v>
      </c>
      <c r="E58" s="3">
        <v>3</v>
      </c>
      <c r="F58" s="30">
        <f t="shared" si="1"/>
        <v>0.2</v>
      </c>
      <c r="G58" s="123">
        <v>3</v>
      </c>
      <c r="H58" s="30">
        <f t="shared" si="2"/>
        <v>0.21428571428571427</v>
      </c>
      <c r="I58" s="3">
        <v>4</v>
      </c>
      <c r="J58" s="30">
        <f t="shared" si="3"/>
        <v>0.2857142857142857</v>
      </c>
      <c r="K58" s="3">
        <v>4</v>
      </c>
      <c r="L58" s="30">
        <f t="shared" si="4"/>
        <v>0.2857142857142857</v>
      </c>
      <c r="M58" s="3">
        <v>4</v>
      </c>
      <c r="N58" s="30">
        <f t="shared" si="5"/>
        <v>0.22222222222222221</v>
      </c>
      <c r="O58" s="30">
        <f t="shared" si="6"/>
        <v>0.24053843759726115</v>
      </c>
    </row>
    <row r="59" spans="1:15" ht="35.1" customHeight="1">
      <c r="A59" s="2">
        <v>54</v>
      </c>
      <c r="B59" s="64" t="s">
        <v>283</v>
      </c>
      <c r="C59" s="3">
        <v>5</v>
      </c>
      <c r="D59" s="30">
        <f t="shared" si="0"/>
        <v>0.29411764705882354</v>
      </c>
      <c r="E59" s="3">
        <v>6</v>
      </c>
      <c r="F59" s="30">
        <f t="shared" si="1"/>
        <v>0.4</v>
      </c>
      <c r="G59" s="123">
        <v>5</v>
      </c>
      <c r="H59" s="30">
        <f t="shared" si="2"/>
        <v>0.35714285714285715</v>
      </c>
      <c r="I59" s="3">
        <v>3</v>
      </c>
      <c r="J59" s="30">
        <f t="shared" si="3"/>
        <v>0.21428571428571427</v>
      </c>
      <c r="K59" s="3">
        <v>3</v>
      </c>
      <c r="L59" s="30">
        <f t="shared" si="4"/>
        <v>0.21428571428571427</v>
      </c>
      <c r="M59" s="3">
        <v>3</v>
      </c>
      <c r="N59" s="30">
        <f t="shared" si="5"/>
        <v>0.16666666666666666</v>
      </c>
      <c r="O59" s="30">
        <f t="shared" si="6"/>
        <v>0.27441643323996262</v>
      </c>
    </row>
    <row r="60" spans="1:15" ht="35.1" customHeight="1">
      <c r="A60" s="2">
        <v>55</v>
      </c>
      <c r="B60" s="64" t="s">
        <v>284</v>
      </c>
      <c r="C60" s="3">
        <v>6</v>
      </c>
      <c r="D60" s="30">
        <f t="shared" si="0"/>
        <v>0.35294117647058826</v>
      </c>
      <c r="E60" s="3">
        <v>6</v>
      </c>
      <c r="F60" s="30">
        <f t="shared" si="1"/>
        <v>0.4</v>
      </c>
      <c r="G60" s="123">
        <v>7</v>
      </c>
      <c r="H60" s="30">
        <f t="shared" si="2"/>
        <v>0.5</v>
      </c>
      <c r="I60" s="3">
        <v>7</v>
      </c>
      <c r="J60" s="30">
        <f t="shared" si="3"/>
        <v>0.5</v>
      </c>
      <c r="K60" s="3">
        <v>7</v>
      </c>
      <c r="L60" s="30">
        <f t="shared" si="4"/>
        <v>0.5</v>
      </c>
      <c r="M60" s="3">
        <v>7</v>
      </c>
      <c r="N60" s="30">
        <f t="shared" si="5"/>
        <v>0.3888888888888889</v>
      </c>
      <c r="O60" s="30">
        <f t="shared" si="6"/>
        <v>0.4403050108932462</v>
      </c>
    </row>
    <row r="61" spans="1:15" ht="35.1" customHeight="1">
      <c r="A61" s="2">
        <v>56</v>
      </c>
      <c r="B61" s="64" t="s">
        <v>285</v>
      </c>
      <c r="C61" s="3">
        <v>7</v>
      </c>
      <c r="D61" s="30">
        <f t="shared" si="0"/>
        <v>0.41176470588235292</v>
      </c>
      <c r="E61" s="3">
        <v>8</v>
      </c>
      <c r="F61" s="30">
        <f t="shared" si="1"/>
        <v>0.53333333333333333</v>
      </c>
      <c r="G61" s="123">
        <v>6</v>
      </c>
      <c r="H61" s="30">
        <f t="shared" si="2"/>
        <v>0.42857142857142855</v>
      </c>
      <c r="I61" s="3">
        <v>6</v>
      </c>
      <c r="J61" s="30">
        <f t="shared" si="3"/>
        <v>0.42857142857142855</v>
      </c>
      <c r="K61" s="3">
        <v>6</v>
      </c>
      <c r="L61" s="30">
        <f t="shared" si="4"/>
        <v>0.42857142857142855</v>
      </c>
      <c r="M61" s="3">
        <v>6</v>
      </c>
      <c r="N61" s="30">
        <f t="shared" si="5"/>
        <v>0.33333333333333331</v>
      </c>
      <c r="O61" s="30">
        <f t="shared" si="6"/>
        <v>0.42735760971055092</v>
      </c>
    </row>
    <row r="62" spans="1:15" ht="35.1" customHeight="1">
      <c r="A62" s="2">
        <v>57</v>
      </c>
      <c r="B62" s="64" t="s">
        <v>286</v>
      </c>
      <c r="C62" s="3">
        <v>9</v>
      </c>
      <c r="D62" s="30">
        <f t="shared" si="0"/>
        <v>0.52941176470588236</v>
      </c>
      <c r="E62" s="3">
        <v>12</v>
      </c>
      <c r="F62" s="30">
        <f t="shared" si="1"/>
        <v>0.8</v>
      </c>
      <c r="G62" s="123">
        <v>11</v>
      </c>
      <c r="H62" s="30">
        <f t="shared" si="2"/>
        <v>0.7857142857142857</v>
      </c>
      <c r="I62" s="3">
        <v>9</v>
      </c>
      <c r="J62" s="30">
        <f t="shared" si="3"/>
        <v>0.6428571428571429</v>
      </c>
      <c r="K62" s="3">
        <v>9</v>
      </c>
      <c r="L62" s="30">
        <f t="shared" si="4"/>
        <v>0.6428571428571429</v>
      </c>
      <c r="M62" s="3">
        <v>9</v>
      </c>
      <c r="N62" s="30">
        <f t="shared" si="5"/>
        <v>0.5</v>
      </c>
      <c r="O62" s="30">
        <f t="shared" si="6"/>
        <v>0.65014005602240899</v>
      </c>
    </row>
    <row r="63" spans="1:15" ht="35.1" customHeight="1">
      <c r="A63" s="2">
        <v>58</v>
      </c>
      <c r="B63" s="64" t="s">
        <v>287</v>
      </c>
      <c r="C63" s="3">
        <v>11</v>
      </c>
      <c r="D63" s="30">
        <f t="shared" si="0"/>
        <v>0.6470588235294118</v>
      </c>
      <c r="E63" s="3">
        <v>11</v>
      </c>
      <c r="F63" s="30">
        <f t="shared" si="1"/>
        <v>0.73333333333333328</v>
      </c>
      <c r="G63" s="123">
        <v>11</v>
      </c>
      <c r="H63" s="30">
        <f t="shared" si="2"/>
        <v>0.7857142857142857</v>
      </c>
      <c r="I63" s="3">
        <v>9</v>
      </c>
      <c r="J63" s="30">
        <f t="shared" si="3"/>
        <v>0.6428571428571429</v>
      </c>
      <c r="K63" s="3">
        <v>9</v>
      </c>
      <c r="L63" s="30">
        <f t="shared" si="4"/>
        <v>0.6428571428571429</v>
      </c>
      <c r="M63" s="3">
        <v>9</v>
      </c>
      <c r="N63" s="30">
        <f t="shared" si="5"/>
        <v>0.5</v>
      </c>
      <c r="O63" s="30">
        <f t="shared" si="6"/>
        <v>0.65863678804855275</v>
      </c>
    </row>
    <row r="64" spans="1:15" ht="35.1" customHeight="1">
      <c r="A64" s="2">
        <v>59</v>
      </c>
      <c r="B64" s="64" t="s">
        <v>288</v>
      </c>
      <c r="C64" s="3">
        <v>10</v>
      </c>
      <c r="D64" s="30">
        <f t="shared" si="0"/>
        <v>0.58823529411764708</v>
      </c>
      <c r="E64" s="3">
        <v>9</v>
      </c>
      <c r="F64" s="30">
        <f t="shared" si="1"/>
        <v>0.6</v>
      </c>
      <c r="G64" s="123">
        <v>10</v>
      </c>
      <c r="H64" s="30">
        <f t="shared" si="2"/>
        <v>0.7142857142857143</v>
      </c>
      <c r="I64" s="3">
        <v>7</v>
      </c>
      <c r="J64" s="30">
        <f t="shared" si="3"/>
        <v>0.5</v>
      </c>
      <c r="K64" s="3">
        <v>7</v>
      </c>
      <c r="L64" s="30">
        <f t="shared" si="4"/>
        <v>0.5</v>
      </c>
      <c r="M64" s="3">
        <v>7</v>
      </c>
      <c r="N64" s="30">
        <f t="shared" si="5"/>
        <v>0.3888888888888889</v>
      </c>
      <c r="O64" s="30">
        <f t="shared" si="6"/>
        <v>0.54856831621537505</v>
      </c>
    </row>
    <row r="65" spans="1:15" ht="35.1" customHeight="1">
      <c r="A65" s="2">
        <v>60</v>
      </c>
      <c r="B65" s="64" t="s">
        <v>289</v>
      </c>
      <c r="C65" s="3">
        <v>6</v>
      </c>
      <c r="D65" s="30">
        <f t="shared" si="0"/>
        <v>0.35294117647058826</v>
      </c>
      <c r="E65" s="3">
        <v>5</v>
      </c>
      <c r="F65" s="30">
        <f t="shared" si="1"/>
        <v>0.33333333333333331</v>
      </c>
      <c r="G65" s="123">
        <v>5</v>
      </c>
      <c r="H65" s="30">
        <f t="shared" si="2"/>
        <v>0.35714285714285715</v>
      </c>
      <c r="I65" s="3">
        <v>3</v>
      </c>
      <c r="J65" s="30">
        <f t="shared" si="3"/>
        <v>0.21428571428571427</v>
      </c>
      <c r="K65" s="3">
        <v>3</v>
      </c>
      <c r="L65" s="30">
        <f t="shared" si="4"/>
        <v>0.21428571428571427</v>
      </c>
      <c r="M65" s="3">
        <v>3</v>
      </c>
      <c r="N65" s="30">
        <f t="shared" si="5"/>
        <v>0.16666666666666666</v>
      </c>
      <c r="O65" s="30">
        <f t="shared" si="6"/>
        <v>0.27310924369747897</v>
      </c>
    </row>
    <row r="66" spans="1:15" ht="35.1" customHeight="1">
      <c r="A66" s="2">
        <v>61</v>
      </c>
      <c r="B66" s="64" t="s">
        <v>290</v>
      </c>
      <c r="C66" s="3">
        <v>0</v>
      </c>
      <c r="D66" s="30">
        <f t="shared" si="0"/>
        <v>0</v>
      </c>
      <c r="E66" s="3">
        <v>2</v>
      </c>
      <c r="F66" s="30">
        <f t="shared" si="1"/>
        <v>0.13333333333333333</v>
      </c>
      <c r="G66" s="123">
        <v>1</v>
      </c>
      <c r="H66" s="30">
        <f t="shared" si="2"/>
        <v>7.1428571428571425E-2</v>
      </c>
      <c r="I66" s="3">
        <v>1</v>
      </c>
      <c r="J66" s="30">
        <f t="shared" si="3"/>
        <v>7.1428571428571425E-2</v>
      </c>
      <c r="K66" s="3">
        <v>1</v>
      </c>
      <c r="L66" s="30">
        <f t="shared" si="4"/>
        <v>7.1428571428571425E-2</v>
      </c>
      <c r="M66" s="3">
        <v>1</v>
      </c>
      <c r="N66" s="30">
        <f t="shared" si="5"/>
        <v>5.5555555555555552E-2</v>
      </c>
      <c r="O66" s="30">
        <f t="shared" si="6"/>
        <v>6.7195767195767198E-2</v>
      </c>
    </row>
    <row r="67" spans="1:15" ht="35.1" customHeight="1">
      <c r="A67" s="2">
        <v>62</v>
      </c>
      <c r="B67" s="64" t="s">
        <v>291</v>
      </c>
      <c r="C67" s="3">
        <v>9</v>
      </c>
      <c r="D67" s="30">
        <f t="shared" si="0"/>
        <v>0.52941176470588236</v>
      </c>
      <c r="E67" s="3">
        <v>10</v>
      </c>
      <c r="F67" s="30">
        <f t="shared" si="1"/>
        <v>0.66666666666666663</v>
      </c>
      <c r="G67" s="123">
        <v>10</v>
      </c>
      <c r="H67" s="30">
        <f t="shared" si="2"/>
        <v>0.7142857142857143</v>
      </c>
      <c r="I67" s="3">
        <v>8</v>
      </c>
      <c r="J67" s="30">
        <f t="shared" si="3"/>
        <v>0.5714285714285714</v>
      </c>
      <c r="K67" s="3">
        <v>8</v>
      </c>
      <c r="L67" s="30">
        <f t="shared" si="4"/>
        <v>0.5714285714285714</v>
      </c>
      <c r="M67" s="3">
        <v>8</v>
      </c>
      <c r="N67" s="30">
        <f t="shared" si="5"/>
        <v>0.44444444444444442</v>
      </c>
      <c r="O67" s="30">
        <f t="shared" si="6"/>
        <v>0.58294428882664173</v>
      </c>
    </row>
    <row r="68" spans="1:15" ht="35.1" customHeight="1">
      <c r="A68" s="2">
        <v>63</v>
      </c>
      <c r="B68" s="63" t="s">
        <v>292</v>
      </c>
      <c r="C68" s="3">
        <v>0</v>
      </c>
      <c r="D68" s="30">
        <f t="shared" si="0"/>
        <v>0</v>
      </c>
      <c r="E68" s="3">
        <v>0</v>
      </c>
      <c r="F68" s="30">
        <f t="shared" si="1"/>
        <v>0</v>
      </c>
      <c r="G68" s="123">
        <v>0</v>
      </c>
      <c r="H68" s="30">
        <f t="shared" si="2"/>
        <v>0</v>
      </c>
      <c r="I68" s="3">
        <v>0</v>
      </c>
      <c r="J68" s="30">
        <f t="shared" si="3"/>
        <v>0</v>
      </c>
      <c r="K68" s="3">
        <v>0</v>
      </c>
      <c r="L68" s="30">
        <f t="shared" si="4"/>
        <v>0</v>
      </c>
      <c r="M68" s="3">
        <v>0</v>
      </c>
      <c r="N68" s="30">
        <f t="shared" si="5"/>
        <v>0</v>
      </c>
      <c r="O68" s="30">
        <f t="shared" si="6"/>
        <v>0</v>
      </c>
    </row>
    <row r="69" spans="1:15" ht="35.1" customHeight="1">
      <c r="A69" s="2">
        <v>64</v>
      </c>
      <c r="B69" s="63" t="s">
        <v>293</v>
      </c>
      <c r="C69" s="3">
        <v>2</v>
      </c>
      <c r="D69" s="30">
        <f t="shared" si="0"/>
        <v>0.11764705882352941</v>
      </c>
      <c r="E69" s="3">
        <v>3</v>
      </c>
      <c r="F69" s="30">
        <f t="shared" si="1"/>
        <v>0.2</v>
      </c>
      <c r="G69" s="123">
        <v>3</v>
      </c>
      <c r="H69" s="30">
        <f t="shared" si="2"/>
        <v>0.21428571428571427</v>
      </c>
      <c r="I69" s="3">
        <v>1</v>
      </c>
      <c r="J69" s="30">
        <f t="shared" si="3"/>
        <v>7.1428571428571425E-2</v>
      </c>
      <c r="K69" s="3">
        <v>1</v>
      </c>
      <c r="L69" s="30">
        <f t="shared" si="4"/>
        <v>7.1428571428571425E-2</v>
      </c>
      <c r="M69" s="3">
        <v>1</v>
      </c>
      <c r="N69" s="30">
        <f t="shared" si="5"/>
        <v>5.5555555555555552E-2</v>
      </c>
      <c r="O69" s="30">
        <f t="shared" si="6"/>
        <v>0.12172424525365701</v>
      </c>
    </row>
    <row r="70" spans="1:15" ht="35.1" customHeight="1">
      <c r="A70" s="2">
        <v>65</v>
      </c>
      <c r="B70" s="63" t="s">
        <v>294</v>
      </c>
      <c r="C70" s="3">
        <v>5</v>
      </c>
      <c r="D70" s="30">
        <f t="shared" si="0"/>
        <v>0.29411764705882354</v>
      </c>
      <c r="E70" s="3">
        <v>6</v>
      </c>
      <c r="F70" s="30">
        <f t="shared" si="1"/>
        <v>0.4</v>
      </c>
      <c r="G70" s="123">
        <v>6</v>
      </c>
      <c r="H70" s="30">
        <f t="shared" si="2"/>
        <v>0.42857142857142855</v>
      </c>
      <c r="I70" s="3">
        <v>1</v>
      </c>
      <c r="J70" s="30">
        <f t="shared" si="3"/>
        <v>7.1428571428571425E-2</v>
      </c>
      <c r="K70" s="3">
        <v>1</v>
      </c>
      <c r="L70" s="30">
        <f t="shared" si="4"/>
        <v>7.1428571428571425E-2</v>
      </c>
      <c r="M70" s="3">
        <v>1</v>
      </c>
      <c r="N70" s="30">
        <f t="shared" si="5"/>
        <v>5.5555555555555552E-2</v>
      </c>
      <c r="O70" s="30">
        <f t="shared" si="6"/>
        <v>0.2201836290071584</v>
      </c>
    </row>
    <row r="71" spans="1:15" ht="35.1" customHeight="1">
      <c r="A71" s="2">
        <v>66</v>
      </c>
      <c r="B71" s="63" t="s">
        <v>295</v>
      </c>
      <c r="C71" s="3">
        <v>0</v>
      </c>
      <c r="D71" s="30">
        <f t="shared" ref="D71:D74" si="7">C71/17</f>
        <v>0</v>
      </c>
      <c r="E71" s="3">
        <v>0</v>
      </c>
      <c r="F71" s="30">
        <f t="shared" ref="F71:F74" si="8">E71/15</f>
        <v>0</v>
      </c>
      <c r="G71" s="123">
        <v>0</v>
      </c>
      <c r="H71" s="30">
        <f t="shared" ref="H71:H74" si="9">G71/14</f>
        <v>0</v>
      </c>
      <c r="I71" s="3">
        <v>0</v>
      </c>
      <c r="J71" s="30">
        <f t="shared" ref="J71:J74" si="10">I71/14</f>
        <v>0</v>
      </c>
      <c r="K71" s="3">
        <v>0</v>
      </c>
      <c r="L71" s="30">
        <f t="shared" ref="L71:L74" si="11">K71/14</f>
        <v>0</v>
      </c>
      <c r="M71" s="3">
        <v>0</v>
      </c>
      <c r="N71" s="30">
        <f t="shared" ref="N71:N74" si="12">M71/18</f>
        <v>0</v>
      </c>
      <c r="O71" s="30">
        <f t="shared" ref="O71:O74" si="13">SUM(D71+F71+H71+J71+L71+N71)/6</f>
        <v>0</v>
      </c>
    </row>
    <row r="72" spans="1:15" ht="35.1" customHeight="1">
      <c r="A72" s="2">
        <v>67</v>
      </c>
      <c r="B72" s="63" t="s">
        <v>296</v>
      </c>
      <c r="C72" s="3">
        <v>0</v>
      </c>
      <c r="D72" s="30">
        <f t="shared" si="7"/>
        <v>0</v>
      </c>
      <c r="E72" s="3">
        <v>4</v>
      </c>
      <c r="F72" s="30">
        <f t="shared" si="8"/>
        <v>0.26666666666666666</v>
      </c>
      <c r="G72" s="123">
        <v>3</v>
      </c>
      <c r="H72" s="30">
        <f t="shared" si="9"/>
        <v>0.21428571428571427</v>
      </c>
      <c r="I72" s="3">
        <v>0</v>
      </c>
      <c r="J72" s="30">
        <f t="shared" si="10"/>
        <v>0</v>
      </c>
      <c r="K72" s="3">
        <v>0</v>
      </c>
      <c r="L72" s="30">
        <f t="shared" si="11"/>
        <v>0</v>
      </c>
      <c r="M72" s="3">
        <v>0</v>
      </c>
      <c r="N72" s="30">
        <f t="shared" si="12"/>
        <v>0</v>
      </c>
      <c r="O72" s="30">
        <f t="shared" si="13"/>
        <v>8.0158730158730152E-2</v>
      </c>
    </row>
    <row r="73" spans="1:15" ht="35.1" customHeight="1">
      <c r="A73" s="2">
        <v>68</v>
      </c>
      <c r="B73" s="63" t="s">
        <v>297</v>
      </c>
      <c r="C73" s="3">
        <v>7</v>
      </c>
      <c r="D73" s="30">
        <f t="shared" si="7"/>
        <v>0.41176470588235292</v>
      </c>
      <c r="E73" s="3">
        <v>6</v>
      </c>
      <c r="F73" s="30">
        <f t="shared" si="8"/>
        <v>0.4</v>
      </c>
      <c r="G73" s="123">
        <v>7</v>
      </c>
      <c r="H73" s="30">
        <f t="shared" si="9"/>
        <v>0.5</v>
      </c>
      <c r="I73" s="3">
        <v>1</v>
      </c>
      <c r="J73" s="30">
        <f t="shared" si="10"/>
        <v>7.1428571428571425E-2</v>
      </c>
      <c r="K73" s="3">
        <v>1</v>
      </c>
      <c r="L73" s="30">
        <f t="shared" si="11"/>
        <v>7.1428571428571425E-2</v>
      </c>
      <c r="M73" s="3">
        <v>1</v>
      </c>
      <c r="N73" s="30">
        <f t="shared" si="12"/>
        <v>5.5555555555555552E-2</v>
      </c>
      <c r="O73" s="30">
        <f t="shared" si="13"/>
        <v>0.25169623404917524</v>
      </c>
    </row>
    <row r="74" spans="1:15" ht="35.1" customHeight="1">
      <c r="A74" s="2">
        <v>69</v>
      </c>
      <c r="B74" s="63" t="s">
        <v>298</v>
      </c>
      <c r="C74" s="3">
        <v>8</v>
      </c>
      <c r="D74" s="30">
        <f t="shared" si="7"/>
        <v>0.47058823529411764</v>
      </c>
      <c r="E74" s="3">
        <v>6</v>
      </c>
      <c r="F74" s="30">
        <f t="shared" si="8"/>
        <v>0.4</v>
      </c>
      <c r="G74" s="123">
        <v>5</v>
      </c>
      <c r="H74" s="30">
        <f t="shared" si="9"/>
        <v>0.35714285714285715</v>
      </c>
      <c r="I74" s="3">
        <v>1</v>
      </c>
      <c r="J74" s="30">
        <f t="shared" si="10"/>
        <v>7.1428571428571425E-2</v>
      </c>
      <c r="K74" s="3">
        <v>1</v>
      </c>
      <c r="L74" s="30">
        <f t="shared" si="11"/>
        <v>7.1428571428571425E-2</v>
      </c>
      <c r="M74" s="3">
        <v>1</v>
      </c>
      <c r="N74" s="30">
        <f t="shared" si="12"/>
        <v>5.5555555555555552E-2</v>
      </c>
      <c r="O74" s="30">
        <f t="shared" si="13"/>
        <v>0.23769063180827887</v>
      </c>
    </row>
  </sheetData>
  <mergeCells count="7">
    <mergeCell ref="A1:N1"/>
    <mergeCell ref="C2:D2"/>
    <mergeCell ref="E2:F2"/>
    <mergeCell ref="G2:H2"/>
    <mergeCell ref="I2:J2"/>
    <mergeCell ref="K2:L2"/>
    <mergeCell ref="M2:N2"/>
  </mergeCells>
  <pageMargins left="0.7" right="0.7" top="0.75" bottom="0.75" header="0.3" footer="0.3"/>
  <pageSetup paperSize="9" scale="58" fitToHeight="2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3"/>
  <sheetViews>
    <sheetView workbookViewId="0">
      <selection activeCell="A6" sqref="A6:XFD33"/>
    </sheetView>
  </sheetViews>
  <sheetFormatPr defaultRowHeight="24.95" customHeight="1"/>
  <cols>
    <col min="1" max="1" width="6.42578125" style="19" bestFit="1" customWidth="1"/>
    <col min="2" max="2" width="32.5703125" style="18" bestFit="1" customWidth="1"/>
    <col min="3" max="3" width="8.28515625" style="6" customWidth="1"/>
    <col min="4" max="4" width="9.140625" style="8"/>
    <col min="5" max="5" width="9.140625" style="6"/>
    <col min="6" max="6" width="9.140625" style="8"/>
    <col min="7" max="7" width="9.140625" style="6"/>
    <col min="8" max="8" width="9.140625" style="8"/>
    <col min="9" max="9" width="9.140625" style="6"/>
    <col min="10" max="10" width="9.140625" style="8"/>
    <col min="11" max="11" width="9.140625" style="6"/>
    <col min="12" max="13" width="9.140625" style="8"/>
    <col min="14" max="16384" width="9.140625" style="6"/>
  </cols>
  <sheetData>
    <row r="1" spans="1:13" s="13" customFormat="1" ht="24.95" customHeight="1">
      <c r="A1" s="156" t="s">
        <v>362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58"/>
    </row>
    <row r="2" spans="1:13" s="79" customFormat="1" ht="41.25" customHeight="1">
      <c r="A2" s="77"/>
      <c r="B2" s="85" t="s">
        <v>202</v>
      </c>
      <c r="C2" s="159" t="s">
        <v>356</v>
      </c>
      <c r="D2" s="159"/>
      <c r="E2" s="159" t="s">
        <v>357</v>
      </c>
      <c r="F2" s="159"/>
      <c r="G2" s="168" t="s">
        <v>358</v>
      </c>
      <c r="H2" s="169"/>
      <c r="I2" s="159" t="s">
        <v>359</v>
      </c>
      <c r="J2" s="159"/>
      <c r="K2" s="168" t="s">
        <v>360</v>
      </c>
      <c r="L2" s="169"/>
      <c r="M2" s="78"/>
    </row>
    <row r="3" spans="1:13" s="13" customFormat="1" ht="24.95" customHeight="1">
      <c r="A3" s="36"/>
      <c r="B3" s="82" t="s">
        <v>211</v>
      </c>
      <c r="C3" s="57" t="s">
        <v>224</v>
      </c>
      <c r="D3" s="42" t="s">
        <v>208</v>
      </c>
      <c r="E3" s="57" t="s">
        <v>224</v>
      </c>
      <c r="F3" s="42" t="s">
        <v>208</v>
      </c>
      <c r="G3" s="57" t="s">
        <v>224</v>
      </c>
      <c r="H3" s="42" t="s">
        <v>208</v>
      </c>
      <c r="I3" s="57" t="s">
        <v>224</v>
      </c>
      <c r="J3" s="42" t="s">
        <v>208</v>
      </c>
      <c r="K3" s="57" t="s">
        <v>224</v>
      </c>
      <c r="L3" s="43" t="s">
        <v>208</v>
      </c>
      <c r="M3" s="58"/>
    </row>
    <row r="4" spans="1:13" s="13" customFormat="1" ht="24.95" customHeight="1">
      <c r="A4" s="59"/>
      <c r="B4" s="64" t="s">
        <v>209</v>
      </c>
      <c r="C4" s="116">
        <v>15</v>
      </c>
      <c r="D4" s="135"/>
      <c r="E4" s="31">
        <v>4</v>
      </c>
      <c r="F4" s="135"/>
      <c r="G4" s="31">
        <v>17</v>
      </c>
      <c r="H4" s="135"/>
      <c r="I4" s="31">
        <v>19</v>
      </c>
      <c r="J4" s="132"/>
      <c r="K4" s="31">
        <v>5</v>
      </c>
      <c r="L4" s="30"/>
      <c r="M4" s="30" t="s">
        <v>210</v>
      </c>
    </row>
    <row r="5" spans="1:13" s="60" customFormat="1" ht="19.5" customHeight="1">
      <c r="A5" s="16" t="s">
        <v>225</v>
      </c>
      <c r="B5" s="14" t="s">
        <v>188</v>
      </c>
      <c r="C5" s="118"/>
      <c r="D5" s="136"/>
      <c r="E5" s="105"/>
      <c r="F5" s="136"/>
      <c r="G5" s="105"/>
      <c r="H5" s="136"/>
      <c r="I5" s="105"/>
      <c r="J5" s="136"/>
      <c r="K5" s="105"/>
      <c r="L5" s="136"/>
      <c r="M5" s="136"/>
    </row>
    <row r="6" spans="1:13" s="13" customFormat="1" ht="35.1" customHeight="1">
      <c r="A6" s="83">
        <v>1</v>
      </c>
      <c r="B6" s="1" t="s">
        <v>379</v>
      </c>
      <c r="C6" s="40">
        <v>5</v>
      </c>
      <c r="D6" s="30">
        <f>C6/15</f>
        <v>0.33333333333333331</v>
      </c>
      <c r="E6" s="2">
        <v>0</v>
      </c>
      <c r="F6" s="30">
        <f>E6/4</f>
        <v>0</v>
      </c>
      <c r="G6" s="2">
        <v>8</v>
      </c>
      <c r="H6" s="30">
        <f>G6/17</f>
        <v>0.47058823529411764</v>
      </c>
      <c r="I6" s="2">
        <v>5</v>
      </c>
      <c r="J6" s="30">
        <f>I6/19</f>
        <v>0.26315789473684209</v>
      </c>
      <c r="K6" s="2">
        <v>1</v>
      </c>
      <c r="L6" s="30">
        <f>K6/5</f>
        <v>0.2</v>
      </c>
      <c r="M6" s="30">
        <f>SUM(D6+F6+H6+J6+L6)/5</f>
        <v>0.25341589267285858</v>
      </c>
    </row>
    <row r="7" spans="1:13" s="13" customFormat="1" ht="35.1" customHeight="1">
      <c r="A7" s="83">
        <v>2</v>
      </c>
      <c r="B7" s="1" t="s">
        <v>380</v>
      </c>
      <c r="C7" s="40">
        <v>11</v>
      </c>
      <c r="D7" s="30">
        <f t="shared" ref="D7:D33" si="0">C7/15</f>
        <v>0.73333333333333328</v>
      </c>
      <c r="E7" s="2">
        <v>2</v>
      </c>
      <c r="F7" s="30">
        <f t="shared" ref="F7:F33" si="1">E7/4</f>
        <v>0.5</v>
      </c>
      <c r="G7" s="2">
        <v>11</v>
      </c>
      <c r="H7" s="30">
        <f t="shared" ref="H7:H33" si="2">G7/17</f>
        <v>0.6470588235294118</v>
      </c>
      <c r="I7" s="2">
        <v>11</v>
      </c>
      <c r="J7" s="30">
        <f t="shared" ref="J7:J33" si="3">I7/19</f>
        <v>0.57894736842105265</v>
      </c>
      <c r="K7" s="2">
        <v>5</v>
      </c>
      <c r="L7" s="30">
        <f t="shared" ref="L7:L33" si="4">K7/5</f>
        <v>1</v>
      </c>
      <c r="M7" s="30">
        <f t="shared" ref="M7:M33" si="5">SUM(D7+F7+H7+J7+L7)/5</f>
        <v>0.69186790505675955</v>
      </c>
    </row>
    <row r="8" spans="1:13" s="13" customFormat="1" ht="35.1" customHeight="1">
      <c r="A8" s="83">
        <v>3</v>
      </c>
      <c r="B8" s="1" t="s">
        <v>381</v>
      </c>
      <c r="C8" s="40">
        <v>10</v>
      </c>
      <c r="D8" s="30">
        <f t="shared" si="0"/>
        <v>0.66666666666666663</v>
      </c>
      <c r="E8" s="2">
        <v>3</v>
      </c>
      <c r="F8" s="30">
        <f t="shared" si="1"/>
        <v>0.75</v>
      </c>
      <c r="G8" s="2">
        <v>11</v>
      </c>
      <c r="H8" s="30">
        <f t="shared" si="2"/>
        <v>0.6470588235294118</v>
      </c>
      <c r="I8" s="2">
        <v>9</v>
      </c>
      <c r="J8" s="30">
        <f t="shared" si="3"/>
        <v>0.47368421052631576</v>
      </c>
      <c r="K8" s="2">
        <v>4</v>
      </c>
      <c r="L8" s="30">
        <f t="shared" si="4"/>
        <v>0.8</v>
      </c>
      <c r="M8" s="30">
        <f t="shared" si="5"/>
        <v>0.66748194014447881</v>
      </c>
    </row>
    <row r="9" spans="1:13" s="13" customFormat="1" ht="35.1" customHeight="1">
      <c r="A9" s="83">
        <v>4</v>
      </c>
      <c r="B9" s="1" t="s">
        <v>382</v>
      </c>
      <c r="C9" s="40">
        <v>2</v>
      </c>
      <c r="D9" s="30">
        <f t="shared" si="0"/>
        <v>0.13333333333333333</v>
      </c>
      <c r="E9" s="2">
        <v>2</v>
      </c>
      <c r="F9" s="30">
        <f t="shared" si="1"/>
        <v>0.5</v>
      </c>
      <c r="G9" s="2">
        <v>4</v>
      </c>
      <c r="H9" s="30">
        <f t="shared" si="2"/>
        <v>0.23529411764705882</v>
      </c>
      <c r="I9" s="2">
        <v>3</v>
      </c>
      <c r="J9" s="30">
        <f t="shared" si="3"/>
        <v>0.15789473684210525</v>
      </c>
      <c r="K9" s="2">
        <v>1</v>
      </c>
      <c r="L9" s="30">
        <f t="shared" si="4"/>
        <v>0.2</v>
      </c>
      <c r="M9" s="30">
        <f t="shared" si="5"/>
        <v>0.24530443756449949</v>
      </c>
    </row>
    <row r="10" spans="1:13" s="13" customFormat="1" ht="35.1" customHeight="1">
      <c r="A10" s="83">
        <v>5</v>
      </c>
      <c r="B10" s="1" t="s">
        <v>383</v>
      </c>
      <c r="C10" s="40">
        <v>13</v>
      </c>
      <c r="D10" s="30">
        <f t="shared" si="0"/>
        <v>0.8666666666666667</v>
      </c>
      <c r="E10" s="2">
        <v>3</v>
      </c>
      <c r="F10" s="30">
        <f t="shared" si="1"/>
        <v>0.75</v>
      </c>
      <c r="G10" s="2">
        <v>10</v>
      </c>
      <c r="H10" s="30">
        <f t="shared" si="2"/>
        <v>0.58823529411764708</v>
      </c>
      <c r="I10" s="2">
        <v>8</v>
      </c>
      <c r="J10" s="30">
        <f t="shared" si="3"/>
        <v>0.42105263157894735</v>
      </c>
      <c r="K10" s="2">
        <v>5</v>
      </c>
      <c r="L10" s="30">
        <f t="shared" si="4"/>
        <v>1</v>
      </c>
      <c r="M10" s="30">
        <f t="shared" si="5"/>
        <v>0.72519091847265227</v>
      </c>
    </row>
    <row r="11" spans="1:13" s="13" customFormat="1" ht="35.1" customHeight="1">
      <c r="A11" s="83">
        <v>6</v>
      </c>
      <c r="B11" s="1" t="s">
        <v>384</v>
      </c>
      <c r="C11" s="40">
        <v>9</v>
      </c>
      <c r="D11" s="30">
        <f t="shared" si="0"/>
        <v>0.6</v>
      </c>
      <c r="E11" s="2">
        <v>3</v>
      </c>
      <c r="F11" s="30">
        <f t="shared" si="1"/>
        <v>0.75</v>
      </c>
      <c r="G11" s="2">
        <v>10</v>
      </c>
      <c r="H11" s="30">
        <f t="shared" si="2"/>
        <v>0.58823529411764708</v>
      </c>
      <c r="I11" s="2">
        <v>6</v>
      </c>
      <c r="J11" s="30">
        <f t="shared" si="3"/>
        <v>0.31578947368421051</v>
      </c>
      <c r="K11" s="2">
        <v>5</v>
      </c>
      <c r="L11" s="30">
        <f t="shared" si="4"/>
        <v>1</v>
      </c>
      <c r="M11" s="30">
        <f t="shared" si="5"/>
        <v>0.6508049535603716</v>
      </c>
    </row>
    <row r="12" spans="1:13" s="13" customFormat="1" ht="35.1" customHeight="1">
      <c r="A12" s="83">
        <v>7</v>
      </c>
      <c r="B12" s="1" t="s">
        <v>385</v>
      </c>
      <c r="C12" s="40">
        <v>11</v>
      </c>
      <c r="D12" s="30">
        <f t="shared" si="0"/>
        <v>0.73333333333333328</v>
      </c>
      <c r="E12" s="2">
        <v>2</v>
      </c>
      <c r="F12" s="30">
        <f t="shared" si="1"/>
        <v>0.5</v>
      </c>
      <c r="G12" s="2">
        <v>12</v>
      </c>
      <c r="H12" s="30">
        <f t="shared" si="2"/>
        <v>0.70588235294117652</v>
      </c>
      <c r="I12" s="2">
        <v>12</v>
      </c>
      <c r="J12" s="30">
        <f t="shared" si="3"/>
        <v>0.63157894736842102</v>
      </c>
      <c r="K12" s="2">
        <v>5</v>
      </c>
      <c r="L12" s="30">
        <f t="shared" si="4"/>
        <v>1</v>
      </c>
      <c r="M12" s="30">
        <f t="shared" si="5"/>
        <v>0.71415892672858627</v>
      </c>
    </row>
    <row r="13" spans="1:13" s="13" customFormat="1" ht="35.1" customHeight="1">
      <c r="A13" s="83">
        <v>8</v>
      </c>
      <c r="B13" s="1" t="s">
        <v>386</v>
      </c>
      <c r="C13" s="40">
        <v>11</v>
      </c>
      <c r="D13" s="30">
        <f t="shared" si="0"/>
        <v>0.73333333333333328</v>
      </c>
      <c r="E13" s="2">
        <v>4</v>
      </c>
      <c r="F13" s="30">
        <f t="shared" si="1"/>
        <v>1</v>
      </c>
      <c r="G13" s="2">
        <v>12</v>
      </c>
      <c r="H13" s="30">
        <f t="shared" si="2"/>
        <v>0.70588235294117652</v>
      </c>
      <c r="I13" s="2">
        <v>9</v>
      </c>
      <c r="J13" s="30">
        <f t="shared" si="3"/>
        <v>0.47368421052631576</v>
      </c>
      <c r="K13" s="2">
        <v>4</v>
      </c>
      <c r="L13" s="30">
        <f t="shared" si="4"/>
        <v>0.8</v>
      </c>
      <c r="M13" s="30">
        <f t="shared" si="5"/>
        <v>0.74257997936016518</v>
      </c>
    </row>
    <row r="14" spans="1:13" s="13" customFormat="1" ht="35.1" customHeight="1">
      <c r="A14" s="83">
        <v>9</v>
      </c>
      <c r="B14" s="1" t="s">
        <v>387</v>
      </c>
      <c r="C14" s="40">
        <v>9</v>
      </c>
      <c r="D14" s="30">
        <f t="shared" si="0"/>
        <v>0.6</v>
      </c>
      <c r="E14" s="2">
        <v>2</v>
      </c>
      <c r="F14" s="30">
        <f t="shared" si="1"/>
        <v>0.5</v>
      </c>
      <c r="G14" s="2">
        <v>10</v>
      </c>
      <c r="H14" s="30">
        <f t="shared" si="2"/>
        <v>0.58823529411764708</v>
      </c>
      <c r="I14" s="2">
        <v>4</v>
      </c>
      <c r="J14" s="30">
        <f t="shared" si="3"/>
        <v>0.21052631578947367</v>
      </c>
      <c r="K14" s="2">
        <v>5</v>
      </c>
      <c r="L14" s="30">
        <f t="shared" si="4"/>
        <v>1</v>
      </c>
      <c r="M14" s="30">
        <f t="shared" si="5"/>
        <v>0.57975232198142412</v>
      </c>
    </row>
    <row r="15" spans="1:13" s="13" customFormat="1" ht="35.1" customHeight="1">
      <c r="A15" s="83">
        <v>10</v>
      </c>
      <c r="B15" s="1" t="s">
        <v>388</v>
      </c>
      <c r="C15" s="40">
        <v>15</v>
      </c>
      <c r="D15" s="30">
        <f t="shared" si="0"/>
        <v>1</v>
      </c>
      <c r="E15" s="2">
        <v>3</v>
      </c>
      <c r="F15" s="30">
        <f t="shared" si="1"/>
        <v>0.75</v>
      </c>
      <c r="G15" s="2">
        <v>15</v>
      </c>
      <c r="H15" s="30">
        <f t="shared" si="2"/>
        <v>0.88235294117647056</v>
      </c>
      <c r="I15" s="2">
        <v>8</v>
      </c>
      <c r="J15" s="30">
        <f t="shared" si="3"/>
        <v>0.42105263157894735</v>
      </c>
      <c r="K15" s="2">
        <v>5</v>
      </c>
      <c r="L15" s="30">
        <f t="shared" si="4"/>
        <v>1</v>
      </c>
      <c r="M15" s="30">
        <f t="shared" si="5"/>
        <v>0.8106811145510836</v>
      </c>
    </row>
    <row r="16" spans="1:13" s="13" customFormat="1" ht="35.1" customHeight="1">
      <c r="A16" s="83">
        <v>11</v>
      </c>
      <c r="B16" s="1" t="s">
        <v>389</v>
      </c>
      <c r="C16" s="40">
        <v>14</v>
      </c>
      <c r="D16" s="30">
        <f t="shared" si="0"/>
        <v>0.93333333333333335</v>
      </c>
      <c r="E16" s="2">
        <v>4</v>
      </c>
      <c r="F16" s="30">
        <f t="shared" si="1"/>
        <v>1</v>
      </c>
      <c r="G16" s="2">
        <v>15</v>
      </c>
      <c r="H16" s="30">
        <f t="shared" si="2"/>
        <v>0.88235294117647056</v>
      </c>
      <c r="I16" s="2">
        <v>12</v>
      </c>
      <c r="J16" s="30">
        <f t="shared" si="3"/>
        <v>0.63157894736842102</v>
      </c>
      <c r="K16" s="2">
        <v>5</v>
      </c>
      <c r="L16" s="30">
        <f t="shared" si="4"/>
        <v>1</v>
      </c>
      <c r="M16" s="30">
        <f t="shared" si="5"/>
        <v>0.88945304437564499</v>
      </c>
    </row>
    <row r="17" spans="1:13" s="13" customFormat="1" ht="35.1" customHeight="1">
      <c r="A17" s="83">
        <v>12</v>
      </c>
      <c r="B17" s="1" t="s">
        <v>390</v>
      </c>
      <c r="C17" s="40">
        <v>9</v>
      </c>
      <c r="D17" s="30">
        <f t="shared" si="0"/>
        <v>0.6</v>
      </c>
      <c r="E17" s="2">
        <v>3</v>
      </c>
      <c r="F17" s="30">
        <f t="shared" si="1"/>
        <v>0.75</v>
      </c>
      <c r="G17" s="2">
        <v>10</v>
      </c>
      <c r="H17" s="30">
        <f t="shared" si="2"/>
        <v>0.58823529411764708</v>
      </c>
      <c r="I17" s="2">
        <v>4</v>
      </c>
      <c r="J17" s="30">
        <f t="shared" si="3"/>
        <v>0.21052631578947367</v>
      </c>
      <c r="K17" s="2">
        <v>2</v>
      </c>
      <c r="L17" s="30">
        <f t="shared" si="4"/>
        <v>0.4</v>
      </c>
      <c r="M17" s="30">
        <f t="shared" si="5"/>
        <v>0.50975232198142417</v>
      </c>
    </row>
    <row r="18" spans="1:13" s="13" customFormat="1" ht="35.1" customHeight="1">
      <c r="A18" s="83">
        <v>13</v>
      </c>
      <c r="B18" s="1" t="s">
        <v>391</v>
      </c>
      <c r="C18" s="40">
        <v>9</v>
      </c>
      <c r="D18" s="30">
        <f t="shared" si="0"/>
        <v>0.6</v>
      </c>
      <c r="E18" s="2">
        <v>4</v>
      </c>
      <c r="F18" s="30">
        <f t="shared" si="1"/>
        <v>1</v>
      </c>
      <c r="G18" s="2">
        <v>10</v>
      </c>
      <c r="H18" s="30">
        <f t="shared" si="2"/>
        <v>0.58823529411764708</v>
      </c>
      <c r="I18" s="2">
        <v>6</v>
      </c>
      <c r="J18" s="30">
        <f t="shared" si="3"/>
        <v>0.31578947368421051</v>
      </c>
      <c r="K18" s="2">
        <v>4</v>
      </c>
      <c r="L18" s="30">
        <f t="shared" si="4"/>
        <v>0.8</v>
      </c>
      <c r="M18" s="30">
        <f t="shared" si="5"/>
        <v>0.6608049535603715</v>
      </c>
    </row>
    <row r="19" spans="1:13" s="13" customFormat="1" ht="35.1" customHeight="1">
      <c r="A19" s="83">
        <v>14</v>
      </c>
      <c r="B19" s="1" t="s">
        <v>392</v>
      </c>
      <c r="C19" s="40">
        <v>9</v>
      </c>
      <c r="D19" s="30">
        <f t="shared" si="0"/>
        <v>0.6</v>
      </c>
      <c r="E19" s="2">
        <v>4</v>
      </c>
      <c r="F19" s="30">
        <f t="shared" si="1"/>
        <v>1</v>
      </c>
      <c r="G19" s="2">
        <v>10</v>
      </c>
      <c r="H19" s="30">
        <f t="shared" si="2"/>
        <v>0.58823529411764708</v>
      </c>
      <c r="I19" s="2">
        <v>8</v>
      </c>
      <c r="J19" s="30">
        <f t="shared" si="3"/>
        <v>0.42105263157894735</v>
      </c>
      <c r="K19" s="2">
        <v>5</v>
      </c>
      <c r="L19" s="30">
        <f t="shared" si="4"/>
        <v>1</v>
      </c>
      <c r="M19" s="30">
        <f t="shared" si="5"/>
        <v>0.72185758513931897</v>
      </c>
    </row>
    <row r="20" spans="1:13" s="13" customFormat="1" ht="35.1" customHeight="1">
      <c r="A20" s="83">
        <v>15</v>
      </c>
      <c r="B20" s="86" t="s">
        <v>393</v>
      </c>
      <c r="C20" s="40">
        <v>9</v>
      </c>
      <c r="D20" s="30">
        <f t="shared" si="0"/>
        <v>0.6</v>
      </c>
      <c r="E20" s="2">
        <v>4</v>
      </c>
      <c r="F20" s="30">
        <f t="shared" si="1"/>
        <v>1</v>
      </c>
      <c r="G20" s="2">
        <v>10</v>
      </c>
      <c r="H20" s="30">
        <f t="shared" si="2"/>
        <v>0.58823529411764708</v>
      </c>
      <c r="I20" s="2">
        <v>6</v>
      </c>
      <c r="J20" s="30">
        <f t="shared" si="3"/>
        <v>0.31578947368421051</v>
      </c>
      <c r="K20" s="2">
        <v>2</v>
      </c>
      <c r="L20" s="30">
        <f t="shared" si="4"/>
        <v>0.4</v>
      </c>
      <c r="M20" s="30">
        <f t="shared" si="5"/>
        <v>0.58080495356037154</v>
      </c>
    </row>
    <row r="21" spans="1:13" s="13" customFormat="1" ht="35.1" customHeight="1">
      <c r="A21" s="83">
        <v>16</v>
      </c>
      <c r="B21" s="1" t="s">
        <v>394</v>
      </c>
      <c r="C21" s="40">
        <v>11</v>
      </c>
      <c r="D21" s="30">
        <f t="shared" si="0"/>
        <v>0.73333333333333328</v>
      </c>
      <c r="E21" s="2">
        <v>3</v>
      </c>
      <c r="F21" s="30">
        <f t="shared" si="1"/>
        <v>0.75</v>
      </c>
      <c r="G21" s="2">
        <v>11</v>
      </c>
      <c r="H21" s="30">
        <f t="shared" si="2"/>
        <v>0.6470588235294118</v>
      </c>
      <c r="I21" s="2">
        <v>9</v>
      </c>
      <c r="J21" s="30">
        <f t="shared" si="3"/>
        <v>0.47368421052631576</v>
      </c>
      <c r="K21" s="2">
        <v>4</v>
      </c>
      <c r="L21" s="30">
        <f t="shared" si="4"/>
        <v>0.8</v>
      </c>
      <c r="M21" s="30">
        <f t="shared" si="5"/>
        <v>0.68081527347781223</v>
      </c>
    </row>
    <row r="22" spans="1:13" s="13" customFormat="1" ht="35.1" customHeight="1">
      <c r="A22" s="83">
        <v>17</v>
      </c>
      <c r="B22" s="1" t="s">
        <v>395</v>
      </c>
      <c r="C22" s="40">
        <v>4</v>
      </c>
      <c r="D22" s="30">
        <f t="shared" si="0"/>
        <v>0.26666666666666666</v>
      </c>
      <c r="E22" s="2">
        <v>0</v>
      </c>
      <c r="F22" s="30">
        <f t="shared" si="1"/>
        <v>0</v>
      </c>
      <c r="G22" s="2">
        <v>6</v>
      </c>
      <c r="H22" s="30">
        <f t="shared" si="2"/>
        <v>0.35294117647058826</v>
      </c>
      <c r="I22" s="2">
        <v>4</v>
      </c>
      <c r="J22" s="30">
        <f t="shared" si="3"/>
        <v>0.21052631578947367</v>
      </c>
      <c r="K22" s="2">
        <v>1</v>
      </c>
      <c r="L22" s="30">
        <f t="shared" si="4"/>
        <v>0.2</v>
      </c>
      <c r="M22" s="30">
        <f t="shared" si="5"/>
        <v>0.2060268317853457</v>
      </c>
    </row>
    <row r="23" spans="1:13" s="13" customFormat="1" ht="35.1" customHeight="1">
      <c r="A23" s="83">
        <v>18</v>
      </c>
      <c r="B23" s="1" t="s">
        <v>396</v>
      </c>
      <c r="C23" s="40">
        <v>8</v>
      </c>
      <c r="D23" s="30">
        <f t="shared" si="0"/>
        <v>0.53333333333333333</v>
      </c>
      <c r="E23" s="2">
        <v>1</v>
      </c>
      <c r="F23" s="30">
        <f t="shared" si="1"/>
        <v>0.25</v>
      </c>
      <c r="G23" s="2">
        <v>10</v>
      </c>
      <c r="H23" s="30">
        <f t="shared" si="2"/>
        <v>0.58823529411764708</v>
      </c>
      <c r="I23" s="2">
        <v>6</v>
      </c>
      <c r="J23" s="30">
        <f t="shared" si="3"/>
        <v>0.31578947368421051</v>
      </c>
      <c r="K23" s="2">
        <v>1</v>
      </c>
      <c r="L23" s="30">
        <f t="shared" si="4"/>
        <v>0.2</v>
      </c>
      <c r="M23" s="30">
        <f t="shared" si="5"/>
        <v>0.37747162022703817</v>
      </c>
    </row>
    <row r="24" spans="1:13" s="13" customFormat="1" ht="35.1" customHeight="1">
      <c r="A24" s="83">
        <v>19</v>
      </c>
      <c r="B24" s="1" t="s">
        <v>397</v>
      </c>
      <c r="C24" s="40">
        <v>7</v>
      </c>
      <c r="D24" s="30">
        <f t="shared" si="0"/>
        <v>0.46666666666666667</v>
      </c>
      <c r="E24" s="2">
        <v>3</v>
      </c>
      <c r="F24" s="30">
        <f t="shared" si="1"/>
        <v>0.75</v>
      </c>
      <c r="G24" s="2">
        <v>9</v>
      </c>
      <c r="H24" s="30">
        <f t="shared" si="2"/>
        <v>0.52941176470588236</v>
      </c>
      <c r="I24" s="2">
        <v>7</v>
      </c>
      <c r="J24" s="30">
        <f t="shared" si="3"/>
        <v>0.36842105263157893</v>
      </c>
      <c r="K24" s="2">
        <v>4</v>
      </c>
      <c r="L24" s="30">
        <f t="shared" si="4"/>
        <v>0.8</v>
      </c>
      <c r="M24" s="30">
        <f t="shared" si="5"/>
        <v>0.58289989680082555</v>
      </c>
    </row>
    <row r="25" spans="1:13" s="62" customFormat="1" ht="35.1" customHeight="1">
      <c r="A25" s="83">
        <v>20</v>
      </c>
      <c r="B25" s="84" t="s">
        <v>398</v>
      </c>
      <c r="C25" s="117">
        <v>8</v>
      </c>
      <c r="D25" s="30">
        <f t="shared" si="0"/>
        <v>0.53333333333333333</v>
      </c>
      <c r="E25" s="61">
        <v>4</v>
      </c>
      <c r="F25" s="30">
        <f t="shared" si="1"/>
        <v>1</v>
      </c>
      <c r="G25" s="61">
        <v>9</v>
      </c>
      <c r="H25" s="30">
        <f t="shared" si="2"/>
        <v>0.52941176470588236</v>
      </c>
      <c r="I25" s="61">
        <v>7</v>
      </c>
      <c r="J25" s="30">
        <f t="shared" si="3"/>
        <v>0.36842105263157893</v>
      </c>
      <c r="K25" s="61">
        <v>5</v>
      </c>
      <c r="L25" s="30">
        <f t="shared" si="4"/>
        <v>1</v>
      </c>
      <c r="M25" s="30">
        <f t="shared" si="5"/>
        <v>0.68623323013415882</v>
      </c>
    </row>
    <row r="26" spans="1:13" s="62" customFormat="1" ht="35.1" customHeight="1">
      <c r="A26" s="83">
        <v>21</v>
      </c>
      <c r="B26" s="1" t="s">
        <v>399</v>
      </c>
      <c r="C26" s="117">
        <v>4</v>
      </c>
      <c r="D26" s="30">
        <f t="shared" si="0"/>
        <v>0.26666666666666666</v>
      </c>
      <c r="E26" s="61">
        <v>1</v>
      </c>
      <c r="F26" s="30">
        <f t="shared" si="1"/>
        <v>0.25</v>
      </c>
      <c r="G26" s="61">
        <v>6</v>
      </c>
      <c r="H26" s="30">
        <f t="shared" si="2"/>
        <v>0.35294117647058826</v>
      </c>
      <c r="I26" s="61">
        <v>4</v>
      </c>
      <c r="J26" s="30">
        <f t="shared" si="3"/>
        <v>0.21052631578947367</v>
      </c>
      <c r="K26" s="61">
        <v>1</v>
      </c>
      <c r="L26" s="30">
        <f t="shared" si="4"/>
        <v>0.2</v>
      </c>
      <c r="M26" s="30">
        <f t="shared" si="5"/>
        <v>0.25602683178534569</v>
      </c>
    </row>
    <row r="27" spans="1:13" s="13" customFormat="1" ht="35.1" customHeight="1">
      <c r="A27" s="83">
        <v>22</v>
      </c>
      <c r="B27" s="1" t="s">
        <v>400</v>
      </c>
      <c r="C27" s="40">
        <v>6</v>
      </c>
      <c r="D27" s="30">
        <f t="shared" si="0"/>
        <v>0.4</v>
      </c>
      <c r="E27" s="2">
        <v>3</v>
      </c>
      <c r="F27" s="30">
        <f t="shared" si="1"/>
        <v>0.75</v>
      </c>
      <c r="G27" s="2">
        <v>7</v>
      </c>
      <c r="H27" s="30">
        <f t="shared" si="2"/>
        <v>0.41176470588235292</v>
      </c>
      <c r="I27" s="2">
        <v>5</v>
      </c>
      <c r="J27" s="30">
        <f t="shared" si="3"/>
        <v>0.26315789473684209</v>
      </c>
      <c r="K27" s="2">
        <v>3</v>
      </c>
      <c r="L27" s="30">
        <f t="shared" si="4"/>
        <v>0.6</v>
      </c>
      <c r="M27" s="30">
        <f t="shared" si="5"/>
        <v>0.48498452012383897</v>
      </c>
    </row>
    <row r="28" spans="1:13" s="13" customFormat="1" ht="35.1" customHeight="1">
      <c r="A28" s="83">
        <v>23</v>
      </c>
      <c r="B28" s="1" t="s">
        <v>401</v>
      </c>
      <c r="C28" s="40">
        <v>6</v>
      </c>
      <c r="D28" s="30">
        <f t="shared" si="0"/>
        <v>0.4</v>
      </c>
      <c r="E28" s="2">
        <v>2</v>
      </c>
      <c r="F28" s="30">
        <f t="shared" si="1"/>
        <v>0.5</v>
      </c>
      <c r="G28" s="2">
        <v>8</v>
      </c>
      <c r="H28" s="30">
        <f t="shared" si="2"/>
        <v>0.47058823529411764</v>
      </c>
      <c r="I28" s="2">
        <v>4</v>
      </c>
      <c r="J28" s="30">
        <f t="shared" si="3"/>
        <v>0.21052631578947367</v>
      </c>
      <c r="K28" s="2">
        <v>3</v>
      </c>
      <c r="L28" s="30">
        <f t="shared" si="4"/>
        <v>0.6</v>
      </c>
      <c r="M28" s="30">
        <f t="shared" si="5"/>
        <v>0.43622291021671822</v>
      </c>
    </row>
    <row r="29" spans="1:13" s="13" customFormat="1" ht="35.1" customHeight="1">
      <c r="A29" s="83">
        <v>24</v>
      </c>
      <c r="B29" s="1" t="s">
        <v>402</v>
      </c>
      <c r="C29" s="40">
        <v>5</v>
      </c>
      <c r="D29" s="30">
        <f t="shared" si="0"/>
        <v>0.33333333333333331</v>
      </c>
      <c r="E29" s="2">
        <v>4</v>
      </c>
      <c r="F29" s="30">
        <f t="shared" si="1"/>
        <v>1</v>
      </c>
      <c r="G29" s="2">
        <v>7</v>
      </c>
      <c r="H29" s="30">
        <f t="shared" si="2"/>
        <v>0.41176470588235292</v>
      </c>
      <c r="I29" s="2">
        <v>4</v>
      </c>
      <c r="J29" s="30">
        <f t="shared" si="3"/>
        <v>0.21052631578947367</v>
      </c>
      <c r="K29" s="2">
        <v>5</v>
      </c>
      <c r="L29" s="30">
        <f t="shared" si="4"/>
        <v>1</v>
      </c>
      <c r="M29" s="30">
        <f t="shared" si="5"/>
        <v>0.59112487100103195</v>
      </c>
    </row>
    <row r="30" spans="1:13" s="13" customFormat="1" ht="35.1" customHeight="1">
      <c r="A30" s="83">
        <v>25</v>
      </c>
      <c r="B30" s="84" t="s">
        <v>403</v>
      </c>
      <c r="C30" s="40">
        <v>4</v>
      </c>
      <c r="D30" s="30">
        <f t="shared" si="0"/>
        <v>0.26666666666666666</v>
      </c>
      <c r="E30" s="2">
        <v>0</v>
      </c>
      <c r="F30" s="30">
        <f t="shared" si="1"/>
        <v>0</v>
      </c>
      <c r="G30" s="2">
        <v>6</v>
      </c>
      <c r="H30" s="30">
        <f t="shared" si="2"/>
        <v>0.35294117647058826</v>
      </c>
      <c r="I30" s="2">
        <v>3</v>
      </c>
      <c r="J30" s="30">
        <f t="shared" si="3"/>
        <v>0.15789473684210525</v>
      </c>
      <c r="K30" s="2">
        <v>1</v>
      </c>
      <c r="L30" s="30">
        <f t="shared" si="4"/>
        <v>0.2</v>
      </c>
      <c r="M30" s="30">
        <f t="shared" si="5"/>
        <v>0.19550051599587204</v>
      </c>
    </row>
    <row r="31" spans="1:13" s="13" customFormat="1" ht="35.1" customHeight="1">
      <c r="A31" s="83">
        <v>26</v>
      </c>
      <c r="B31" s="1" t="s">
        <v>404</v>
      </c>
      <c r="C31" s="40">
        <v>9</v>
      </c>
      <c r="D31" s="30">
        <f t="shared" si="0"/>
        <v>0.6</v>
      </c>
      <c r="E31" s="2">
        <v>4</v>
      </c>
      <c r="F31" s="30">
        <f t="shared" si="1"/>
        <v>1</v>
      </c>
      <c r="G31" s="2">
        <v>10</v>
      </c>
      <c r="H31" s="30">
        <f t="shared" si="2"/>
        <v>0.58823529411764708</v>
      </c>
      <c r="I31" s="2">
        <v>9</v>
      </c>
      <c r="J31" s="30">
        <f t="shared" si="3"/>
        <v>0.47368421052631576</v>
      </c>
      <c r="K31" s="2">
        <v>4</v>
      </c>
      <c r="L31" s="30">
        <f t="shared" si="4"/>
        <v>0.8</v>
      </c>
      <c r="M31" s="30">
        <f t="shared" si="5"/>
        <v>0.69238390092879265</v>
      </c>
    </row>
    <row r="32" spans="1:13" s="13" customFormat="1" ht="35.1" customHeight="1">
      <c r="A32" s="83">
        <v>27</v>
      </c>
      <c r="B32" s="1" t="s">
        <v>405</v>
      </c>
      <c r="C32" s="40">
        <v>12</v>
      </c>
      <c r="D32" s="30">
        <f t="shared" si="0"/>
        <v>0.8</v>
      </c>
      <c r="E32" s="2">
        <v>3</v>
      </c>
      <c r="F32" s="30">
        <f t="shared" si="1"/>
        <v>0.75</v>
      </c>
      <c r="G32" s="2">
        <v>13</v>
      </c>
      <c r="H32" s="30">
        <f t="shared" si="2"/>
        <v>0.76470588235294112</v>
      </c>
      <c r="I32" s="2">
        <v>8</v>
      </c>
      <c r="J32" s="30">
        <f t="shared" si="3"/>
        <v>0.42105263157894735</v>
      </c>
      <c r="K32" s="2">
        <v>1</v>
      </c>
      <c r="L32" s="30">
        <f t="shared" si="4"/>
        <v>0.2</v>
      </c>
      <c r="M32" s="30">
        <f t="shared" si="5"/>
        <v>0.58715170278637774</v>
      </c>
    </row>
    <row r="33" spans="1:13" s="13" customFormat="1" ht="35.1" customHeight="1">
      <c r="A33" s="83">
        <v>28</v>
      </c>
      <c r="B33" s="1" t="s">
        <v>406</v>
      </c>
      <c r="C33" s="40">
        <v>3</v>
      </c>
      <c r="D33" s="30">
        <f t="shared" si="0"/>
        <v>0.2</v>
      </c>
      <c r="E33" s="2">
        <v>1</v>
      </c>
      <c r="F33" s="30">
        <f t="shared" si="1"/>
        <v>0.25</v>
      </c>
      <c r="G33" s="2">
        <v>6</v>
      </c>
      <c r="H33" s="30">
        <f t="shared" si="2"/>
        <v>0.35294117647058826</v>
      </c>
      <c r="I33" s="2">
        <v>4</v>
      </c>
      <c r="J33" s="30">
        <f t="shared" si="3"/>
        <v>0.21052631578947367</v>
      </c>
      <c r="K33" s="2">
        <v>1</v>
      </c>
      <c r="L33" s="30">
        <f t="shared" si="4"/>
        <v>0.2</v>
      </c>
      <c r="M33" s="30">
        <f t="shared" si="5"/>
        <v>0.24269349845201238</v>
      </c>
    </row>
  </sheetData>
  <mergeCells count="6">
    <mergeCell ref="A1:L1"/>
    <mergeCell ref="C2:D2"/>
    <mergeCell ref="E2:F2"/>
    <mergeCell ref="G2:H2"/>
    <mergeCell ref="I2:J2"/>
    <mergeCell ref="K2:L2"/>
  </mergeCells>
  <pageMargins left="0.7" right="0.7" top="0.75" bottom="0.75" header="0.3" footer="0.3"/>
  <pageSetup paperSize="9" scale="63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7"/>
  <sheetViews>
    <sheetView topLeftCell="A34" workbookViewId="0">
      <selection activeCell="M6" sqref="M6:M37"/>
    </sheetView>
  </sheetViews>
  <sheetFormatPr defaultRowHeight="24.95" customHeight="1"/>
  <cols>
    <col min="1" max="1" width="6.42578125" style="19" bestFit="1" customWidth="1"/>
    <col min="2" max="2" width="26.28515625" style="18" bestFit="1" customWidth="1"/>
    <col min="3" max="3" width="8.28515625" style="6" customWidth="1"/>
    <col min="4" max="4" width="9.140625" style="8"/>
    <col min="5" max="5" width="9.140625" style="6"/>
    <col min="6" max="6" width="9.140625" style="8"/>
    <col min="7" max="7" width="9.140625" style="6"/>
    <col min="8" max="8" width="9.140625" style="8"/>
    <col min="9" max="9" width="9.140625" style="6"/>
    <col min="10" max="10" width="9.140625" style="8"/>
    <col min="11" max="11" width="9.140625" style="6"/>
    <col min="12" max="13" width="9.140625" style="8"/>
    <col min="14" max="16384" width="9.140625" style="6"/>
  </cols>
  <sheetData>
    <row r="1" spans="1:13" s="13" customFormat="1" ht="18.75">
      <c r="A1" s="156" t="s">
        <v>361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58"/>
    </row>
    <row r="2" spans="1:13" s="79" customFormat="1" ht="30" customHeight="1">
      <c r="A2" s="77"/>
      <c r="B2" s="85" t="s">
        <v>202</v>
      </c>
      <c r="C2" s="159" t="s">
        <v>356</v>
      </c>
      <c r="D2" s="159"/>
      <c r="E2" s="159" t="s">
        <v>357</v>
      </c>
      <c r="F2" s="159"/>
      <c r="G2" s="168" t="s">
        <v>358</v>
      </c>
      <c r="H2" s="169"/>
      <c r="I2" s="159" t="s">
        <v>359</v>
      </c>
      <c r="J2" s="159"/>
      <c r="K2" s="168" t="s">
        <v>363</v>
      </c>
      <c r="L2" s="169"/>
      <c r="M2" s="78"/>
    </row>
    <row r="3" spans="1:13" s="13" customFormat="1" ht="21">
      <c r="A3" s="36"/>
      <c r="B3" s="82" t="s">
        <v>211</v>
      </c>
      <c r="C3" s="57" t="s">
        <v>224</v>
      </c>
      <c r="D3" s="42" t="s">
        <v>208</v>
      </c>
      <c r="E3" s="57" t="s">
        <v>224</v>
      </c>
      <c r="F3" s="42" t="s">
        <v>208</v>
      </c>
      <c r="G3" s="57" t="s">
        <v>224</v>
      </c>
      <c r="H3" s="42" t="s">
        <v>208</v>
      </c>
      <c r="I3" s="57" t="s">
        <v>224</v>
      </c>
      <c r="J3" s="42" t="s">
        <v>208</v>
      </c>
      <c r="K3" s="57" t="s">
        <v>224</v>
      </c>
      <c r="L3" s="43" t="s">
        <v>208</v>
      </c>
      <c r="M3" s="58"/>
    </row>
    <row r="4" spans="1:13" s="13" customFormat="1" ht="19.5" customHeight="1">
      <c r="A4" s="59"/>
      <c r="B4" s="64" t="s">
        <v>209</v>
      </c>
      <c r="C4" s="116">
        <v>15</v>
      </c>
      <c r="D4" s="135"/>
      <c r="E4" s="31">
        <v>4</v>
      </c>
      <c r="F4" s="135"/>
      <c r="G4" s="31">
        <v>17</v>
      </c>
      <c r="H4" s="135"/>
      <c r="I4" s="31">
        <v>19</v>
      </c>
      <c r="J4" s="132"/>
      <c r="K4" s="31">
        <v>15</v>
      </c>
      <c r="L4" s="30"/>
      <c r="M4" s="30" t="s">
        <v>210</v>
      </c>
    </row>
    <row r="5" spans="1:13" s="60" customFormat="1" ht="21" customHeight="1">
      <c r="A5" s="16" t="s">
        <v>225</v>
      </c>
      <c r="B5" s="14" t="s">
        <v>188</v>
      </c>
      <c r="C5" s="118"/>
      <c r="D5" s="136"/>
      <c r="E5" s="105"/>
      <c r="F5" s="136"/>
      <c r="G5" s="105"/>
      <c r="H5" s="136"/>
      <c r="I5" s="105"/>
      <c r="J5" s="136"/>
      <c r="K5" s="105"/>
      <c r="L5" s="136"/>
      <c r="M5" s="136"/>
    </row>
    <row r="6" spans="1:13" s="13" customFormat="1" ht="30" customHeight="1">
      <c r="A6" s="83">
        <v>1</v>
      </c>
      <c r="B6" s="1" t="s">
        <v>407</v>
      </c>
      <c r="C6" s="40">
        <v>8</v>
      </c>
      <c r="D6" s="30">
        <f>C6/15</f>
        <v>0.53333333333333333</v>
      </c>
      <c r="E6" s="2">
        <v>3</v>
      </c>
      <c r="F6" s="30">
        <f>E6/4</f>
        <v>0.75</v>
      </c>
      <c r="G6" s="2">
        <v>9</v>
      </c>
      <c r="H6" s="30">
        <f>G6/17</f>
        <v>0.52941176470588236</v>
      </c>
      <c r="I6" s="2">
        <v>7</v>
      </c>
      <c r="J6" s="30">
        <f>I6/19</f>
        <v>0.36842105263157893</v>
      </c>
      <c r="K6" s="2">
        <v>9</v>
      </c>
      <c r="L6" s="30">
        <f>K6/15</f>
        <v>0.6</v>
      </c>
      <c r="M6" s="30">
        <f>SUM(D6+F6+H6+J6+L6)/5</f>
        <v>0.55623323013415882</v>
      </c>
    </row>
    <row r="7" spans="1:13" s="13" customFormat="1" ht="30" customHeight="1">
      <c r="A7" s="83">
        <v>2</v>
      </c>
      <c r="B7" s="1" t="s">
        <v>408</v>
      </c>
      <c r="C7" s="40">
        <v>13</v>
      </c>
      <c r="D7" s="30">
        <f t="shared" ref="D7:D37" si="0">C7/15</f>
        <v>0.8666666666666667</v>
      </c>
      <c r="E7" s="2">
        <v>4</v>
      </c>
      <c r="F7" s="30">
        <f t="shared" ref="F7:F37" si="1">E7/4</f>
        <v>1</v>
      </c>
      <c r="G7" s="2">
        <v>14</v>
      </c>
      <c r="H7" s="30">
        <f t="shared" ref="H7:H37" si="2">G7/17</f>
        <v>0.82352941176470584</v>
      </c>
      <c r="I7" s="2">
        <v>8</v>
      </c>
      <c r="J7" s="30">
        <f t="shared" ref="J7:J37" si="3">I7/19</f>
        <v>0.42105263157894735</v>
      </c>
      <c r="K7" s="2">
        <v>13</v>
      </c>
      <c r="L7" s="30">
        <f t="shared" ref="L7:L37" si="4">K7/15</f>
        <v>0.8666666666666667</v>
      </c>
      <c r="M7" s="30">
        <f t="shared" ref="M7:M37" si="5">SUM(D7+F7+H7+J7+L7)/5</f>
        <v>0.7955830753353974</v>
      </c>
    </row>
    <row r="8" spans="1:13" s="13" customFormat="1" ht="30" customHeight="1">
      <c r="A8" s="83">
        <v>3</v>
      </c>
      <c r="B8" s="1" t="s">
        <v>409</v>
      </c>
      <c r="C8" s="40">
        <v>7</v>
      </c>
      <c r="D8" s="30">
        <f t="shared" si="0"/>
        <v>0.46666666666666667</v>
      </c>
      <c r="E8" s="2">
        <v>4</v>
      </c>
      <c r="F8" s="30">
        <f t="shared" si="1"/>
        <v>1</v>
      </c>
      <c r="G8" s="2">
        <v>7</v>
      </c>
      <c r="H8" s="30">
        <f t="shared" si="2"/>
        <v>0.41176470588235292</v>
      </c>
      <c r="I8" s="2">
        <v>6</v>
      </c>
      <c r="J8" s="30">
        <f t="shared" si="3"/>
        <v>0.31578947368421051</v>
      </c>
      <c r="K8" s="2">
        <v>11</v>
      </c>
      <c r="L8" s="30">
        <f t="shared" si="4"/>
        <v>0.73333333333333328</v>
      </c>
      <c r="M8" s="30">
        <f t="shared" si="5"/>
        <v>0.58551083591331277</v>
      </c>
    </row>
    <row r="9" spans="1:13" s="13" customFormat="1" ht="30" customHeight="1">
      <c r="A9" s="83">
        <v>4</v>
      </c>
      <c r="B9" s="1" t="s">
        <v>410</v>
      </c>
      <c r="C9" s="40">
        <v>12</v>
      </c>
      <c r="D9" s="30">
        <f t="shared" si="0"/>
        <v>0.8</v>
      </c>
      <c r="E9" s="2">
        <v>3</v>
      </c>
      <c r="F9" s="30">
        <f t="shared" si="1"/>
        <v>0.75</v>
      </c>
      <c r="G9" s="2">
        <v>12</v>
      </c>
      <c r="H9" s="30">
        <f t="shared" si="2"/>
        <v>0.70588235294117652</v>
      </c>
      <c r="I9" s="2">
        <v>9</v>
      </c>
      <c r="J9" s="30">
        <f t="shared" si="3"/>
        <v>0.47368421052631576</v>
      </c>
      <c r="K9" s="2">
        <v>13</v>
      </c>
      <c r="L9" s="30">
        <f t="shared" si="4"/>
        <v>0.8666666666666667</v>
      </c>
      <c r="M9" s="30">
        <f t="shared" si="5"/>
        <v>0.71924664602683186</v>
      </c>
    </row>
    <row r="10" spans="1:13" s="13" customFormat="1" ht="30" customHeight="1">
      <c r="A10" s="83">
        <v>5</v>
      </c>
      <c r="B10" s="1" t="s">
        <v>411</v>
      </c>
      <c r="C10" s="40">
        <v>7</v>
      </c>
      <c r="D10" s="30">
        <f t="shared" si="0"/>
        <v>0.46666666666666667</v>
      </c>
      <c r="E10" s="2">
        <v>3</v>
      </c>
      <c r="F10" s="30">
        <f t="shared" si="1"/>
        <v>0.75</v>
      </c>
      <c r="G10" s="2">
        <v>7</v>
      </c>
      <c r="H10" s="30">
        <f t="shared" si="2"/>
        <v>0.41176470588235292</v>
      </c>
      <c r="I10" s="2">
        <v>7</v>
      </c>
      <c r="J10" s="30">
        <f t="shared" si="3"/>
        <v>0.36842105263157893</v>
      </c>
      <c r="K10" s="2">
        <v>13</v>
      </c>
      <c r="L10" s="30">
        <f t="shared" si="4"/>
        <v>0.8666666666666667</v>
      </c>
      <c r="M10" s="30">
        <f t="shared" si="5"/>
        <v>0.57270381836945305</v>
      </c>
    </row>
    <row r="11" spans="1:13" s="13" customFormat="1" ht="30" customHeight="1">
      <c r="A11" s="83">
        <v>6</v>
      </c>
      <c r="B11" s="1" t="s">
        <v>412</v>
      </c>
      <c r="C11" s="40">
        <v>10</v>
      </c>
      <c r="D11" s="30">
        <f t="shared" si="0"/>
        <v>0.66666666666666663</v>
      </c>
      <c r="E11" s="2">
        <v>3</v>
      </c>
      <c r="F11" s="30">
        <f t="shared" si="1"/>
        <v>0.75</v>
      </c>
      <c r="G11" s="2">
        <v>11</v>
      </c>
      <c r="H11" s="30">
        <f t="shared" si="2"/>
        <v>0.6470588235294118</v>
      </c>
      <c r="I11" s="2">
        <v>11</v>
      </c>
      <c r="J11" s="30">
        <f t="shared" si="3"/>
        <v>0.57894736842105265</v>
      </c>
      <c r="K11" s="2">
        <v>14</v>
      </c>
      <c r="L11" s="30">
        <f t="shared" si="4"/>
        <v>0.93333333333333335</v>
      </c>
      <c r="M11" s="30">
        <f t="shared" si="5"/>
        <v>0.71520123839009275</v>
      </c>
    </row>
    <row r="12" spans="1:13" s="13" customFormat="1" ht="30" customHeight="1">
      <c r="A12" s="83">
        <v>7</v>
      </c>
      <c r="B12" s="1" t="s">
        <v>413</v>
      </c>
      <c r="C12" s="40">
        <v>7</v>
      </c>
      <c r="D12" s="30">
        <f t="shared" si="0"/>
        <v>0.46666666666666667</v>
      </c>
      <c r="E12" s="2">
        <v>3</v>
      </c>
      <c r="F12" s="30">
        <f t="shared" si="1"/>
        <v>0.75</v>
      </c>
      <c r="G12" s="2">
        <v>8</v>
      </c>
      <c r="H12" s="30">
        <f t="shared" si="2"/>
        <v>0.47058823529411764</v>
      </c>
      <c r="I12" s="2">
        <v>7</v>
      </c>
      <c r="J12" s="30">
        <f t="shared" si="3"/>
        <v>0.36842105263157893</v>
      </c>
      <c r="K12" s="2">
        <v>12</v>
      </c>
      <c r="L12" s="30">
        <f t="shared" si="4"/>
        <v>0.8</v>
      </c>
      <c r="M12" s="30">
        <f t="shared" si="5"/>
        <v>0.57113519091847265</v>
      </c>
    </row>
    <row r="13" spans="1:13" s="13" customFormat="1" ht="30" customHeight="1">
      <c r="A13" s="83">
        <v>8</v>
      </c>
      <c r="B13" s="1" t="s">
        <v>414</v>
      </c>
      <c r="C13" s="40">
        <v>5</v>
      </c>
      <c r="D13" s="30">
        <f t="shared" si="0"/>
        <v>0.33333333333333331</v>
      </c>
      <c r="E13" s="2">
        <v>4</v>
      </c>
      <c r="F13" s="30">
        <f t="shared" si="1"/>
        <v>1</v>
      </c>
      <c r="G13" s="2">
        <v>5</v>
      </c>
      <c r="H13" s="30">
        <f t="shared" si="2"/>
        <v>0.29411764705882354</v>
      </c>
      <c r="I13" s="2">
        <v>5</v>
      </c>
      <c r="J13" s="30">
        <f t="shared" si="3"/>
        <v>0.26315789473684209</v>
      </c>
      <c r="K13" s="2">
        <v>12</v>
      </c>
      <c r="L13" s="30">
        <f t="shared" si="4"/>
        <v>0.8</v>
      </c>
      <c r="M13" s="30">
        <f t="shared" si="5"/>
        <v>0.53812177502579972</v>
      </c>
    </row>
    <row r="14" spans="1:13" s="13" customFormat="1" ht="30" customHeight="1">
      <c r="A14" s="83">
        <v>9</v>
      </c>
      <c r="B14" s="1" t="s">
        <v>415</v>
      </c>
      <c r="C14" s="40">
        <v>12</v>
      </c>
      <c r="D14" s="30">
        <f t="shared" si="0"/>
        <v>0.8</v>
      </c>
      <c r="E14" s="2">
        <v>4</v>
      </c>
      <c r="F14" s="30">
        <f t="shared" si="1"/>
        <v>1</v>
      </c>
      <c r="G14" s="2">
        <v>14</v>
      </c>
      <c r="H14" s="30">
        <f t="shared" si="2"/>
        <v>0.82352941176470584</v>
      </c>
      <c r="I14" s="2">
        <v>9</v>
      </c>
      <c r="J14" s="30">
        <f t="shared" si="3"/>
        <v>0.47368421052631576</v>
      </c>
      <c r="K14" s="2">
        <v>13</v>
      </c>
      <c r="L14" s="30">
        <f t="shared" si="4"/>
        <v>0.8666666666666667</v>
      </c>
      <c r="M14" s="30">
        <f t="shared" si="5"/>
        <v>0.7927760577915377</v>
      </c>
    </row>
    <row r="15" spans="1:13" s="13" customFormat="1" ht="30" customHeight="1">
      <c r="A15" s="83">
        <v>10</v>
      </c>
      <c r="B15" s="1" t="s">
        <v>416</v>
      </c>
      <c r="C15" s="40">
        <v>4</v>
      </c>
      <c r="D15" s="30">
        <f t="shared" si="0"/>
        <v>0.26666666666666666</v>
      </c>
      <c r="E15" s="2">
        <v>3</v>
      </c>
      <c r="F15" s="30">
        <f t="shared" si="1"/>
        <v>0.75</v>
      </c>
      <c r="G15" s="2">
        <v>4</v>
      </c>
      <c r="H15" s="30">
        <f t="shared" si="2"/>
        <v>0.23529411764705882</v>
      </c>
      <c r="I15" s="2">
        <v>5</v>
      </c>
      <c r="J15" s="30">
        <f t="shared" si="3"/>
        <v>0.26315789473684209</v>
      </c>
      <c r="K15" s="2">
        <v>12</v>
      </c>
      <c r="L15" s="30">
        <f t="shared" si="4"/>
        <v>0.8</v>
      </c>
      <c r="M15" s="30">
        <f t="shared" si="5"/>
        <v>0.46302373581011358</v>
      </c>
    </row>
    <row r="16" spans="1:13" s="13" customFormat="1" ht="30" customHeight="1">
      <c r="A16" s="83">
        <v>11</v>
      </c>
      <c r="B16" s="1" t="s">
        <v>417</v>
      </c>
      <c r="C16" s="40">
        <v>2</v>
      </c>
      <c r="D16" s="30">
        <f t="shared" si="0"/>
        <v>0.13333333333333333</v>
      </c>
      <c r="E16" s="2">
        <v>0</v>
      </c>
      <c r="F16" s="30">
        <f t="shared" si="1"/>
        <v>0</v>
      </c>
      <c r="G16" s="2">
        <v>3</v>
      </c>
      <c r="H16" s="30">
        <f t="shared" si="2"/>
        <v>0.17647058823529413</v>
      </c>
      <c r="I16" s="2">
        <v>0</v>
      </c>
      <c r="J16" s="30">
        <f t="shared" si="3"/>
        <v>0</v>
      </c>
      <c r="K16" s="2">
        <v>11</v>
      </c>
      <c r="L16" s="30">
        <f t="shared" si="4"/>
        <v>0.73333333333333328</v>
      </c>
      <c r="M16" s="30">
        <f t="shared" si="5"/>
        <v>0.20862745098039212</v>
      </c>
    </row>
    <row r="17" spans="1:13" s="13" customFormat="1" ht="30" customHeight="1">
      <c r="A17" s="83">
        <v>12</v>
      </c>
      <c r="B17" s="1" t="s">
        <v>418</v>
      </c>
      <c r="C17" s="40">
        <v>13</v>
      </c>
      <c r="D17" s="30">
        <f t="shared" si="0"/>
        <v>0.8666666666666667</v>
      </c>
      <c r="E17" s="2">
        <v>4</v>
      </c>
      <c r="F17" s="30">
        <f t="shared" si="1"/>
        <v>1</v>
      </c>
      <c r="G17" s="2">
        <v>14</v>
      </c>
      <c r="H17" s="30">
        <f t="shared" si="2"/>
        <v>0.82352941176470584</v>
      </c>
      <c r="I17" s="2">
        <v>10</v>
      </c>
      <c r="J17" s="30">
        <f t="shared" si="3"/>
        <v>0.52631578947368418</v>
      </c>
      <c r="K17" s="2">
        <v>13</v>
      </c>
      <c r="L17" s="30">
        <f t="shared" si="4"/>
        <v>0.8666666666666667</v>
      </c>
      <c r="M17" s="30">
        <f t="shared" si="5"/>
        <v>0.81663570691434484</v>
      </c>
    </row>
    <row r="18" spans="1:13" s="13" customFormat="1" ht="30" customHeight="1">
      <c r="A18" s="83">
        <v>13</v>
      </c>
      <c r="B18" s="1" t="s">
        <v>419</v>
      </c>
      <c r="C18" s="40">
        <v>3</v>
      </c>
      <c r="D18" s="30">
        <f t="shared" si="0"/>
        <v>0.2</v>
      </c>
      <c r="E18" s="2">
        <v>1</v>
      </c>
      <c r="F18" s="30">
        <f t="shared" si="1"/>
        <v>0.25</v>
      </c>
      <c r="G18" s="2">
        <v>2</v>
      </c>
      <c r="H18" s="30">
        <f t="shared" si="2"/>
        <v>0.11764705882352941</v>
      </c>
      <c r="I18" s="2">
        <v>2</v>
      </c>
      <c r="J18" s="30">
        <f t="shared" si="3"/>
        <v>0.10526315789473684</v>
      </c>
      <c r="K18" s="2">
        <v>3</v>
      </c>
      <c r="L18" s="30">
        <f t="shared" si="4"/>
        <v>0.2</v>
      </c>
      <c r="M18" s="30">
        <f t="shared" si="5"/>
        <v>0.17458204334365326</v>
      </c>
    </row>
    <row r="19" spans="1:13" s="13" customFormat="1" ht="30" customHeight="1">
      <c r="A19" s="83">
        <v>14</v>
      </c>
      <c r="B19" s="1" t="s">
        <v>420</v>
      </c>
      <c r="C19" s="40">
        <v>11</v>
      </c>
      <c r="D19" s="30">
        <f t="shared" si="0"/>
        <v>0.73333333333333328</v>
      </c>
      <c r="E19" s="2">
        <v>4</v>
      </c>
      <c r="F19" s="30">
        <f t="shared" si="1"/>
        <v>1</v>
      </c>
      <c r="G19" s="2">
        <v>13</v>
      </c>
      <c r="H19" s="30">
        <f t="shared" si="2"/>
        <v>0.76470588235294112</v>
      </c>
      <c r="I19" s="2">
        <v>11</v>
      </c>
      <c r="J19" s="30">
        <f t="shared" si="3"/>
        <v>0.57894736842105265</v>
      </c>
      <c r="K19" s="2">
        <v>15</v>
      </c>
      <c r="L19" s="30">
        <f t="shared" si="4"/>
        <v>1</v>
      </c>
      <c r="M19" s="30">
        <f t="shared" si="5"/>
        <v>0.81539731682146555</v>
      </c>
    </row>
    <row r="20" spans="1:13" s="13" customFormat="1" ht="30" customHeight="1">
      <c r="A20" s="83">
        <v>15</v>
      </c>
      <c r="B20" s="1" t="s">
        <v>421</v>
      </c>
      <c r="C20" s="40">
        <v>8</v>
      </c>
      <c r="D20" s="30">
        <f t="shared" si="0"/>
        <v>0.53333333333333333</v>
      </c>
      <c r="E20" s="2">
        <v>4</v>
      </c>
      <c r="F20" s="30">
        <f t="shared" si="1"/>
        <v>1</v>
      </c>
      <c r="G20" s="2">
        <v>9</v>
      </c>
      <c r="H20" s="30">
        <f t="shared" si="2"/>
        <v>0.52941176470588236</v>
      </c>
      <c r="I20" s="2">
        <v>7</v>
      </c>
      <c r="J20" s="30">
        <f t="shared" si="3"/>
        <v>0.36842105263157893</v>
      </c>
      <c r="K20" s="2">
        <v>12</v>
      </c>
      <c r="L20" s="30">
        <f t="shared" si="4"/>
        <v>0.8</v>
      </c>
      <c r="M20" s="30">
        <f t="shared" si="5"/>
        <v>0.64623323013415879</v>
      </c>
    </row>
    <row r="21" spans="1:13" s="13" customFormat="1" ht="30" customHeight="1">
      <c r="A21" s="83">
        <v>16</v>
      </c>
      <c r="B21" s="1" t="s">
        <v>422</v>
      </c>
      <c r="C21" s="40">
        <v>8</v>
      </c>
      <c r="D21" s="30">
        <f t="shared" si="0"/>
        <v>0.53333333333333333</v>
      </c>
      <c r="E21" s="2">
        <v>4</v>
      </c>
      <c r="F21" s="30">
        <f t="shared" si="1"/>
        <v>1</v>
      </c>
      <c r="G21" s="2">
        <v>8</v>
      </c>
      <c r="H21" s="30">
        <f t="shared" si="2"/>
        <v>0.47058823529411764</v>
      </c>
      <c r="I21" s="2">
        <v>7</v>
      </c>
      <c r="J21" s="30">
        <f t="shared" si="3"/>
        <v>0.36842105263157893</v>
      </c>
      <c r="K21" s="2">
        <v>6</v>
      </c>
      <c r="L21" s="30">
        <f t="shared" si="4"/>
        <v>0.4</v>
      </c>
      <c r="M21" s="30">
        <f t="shared" si="5"/>
        <v>0.55446852425180593</v>
      </c>
    </row>
    <row r="22" spans="1:13" s="13" customFormat="1" ht="30" customHeight="1">
      <c r="A22" s="83">
        <v>17</v>
      </c>
      <c r="B22" s="1" t="s">
        <v>423</v>
      </c>
      <c r="C22" s="40">
        <v>9</v>
      </c>
      <c r="D22" s="30">
        <f t="shared" si="0"/>
        <v>0.6</v>
      </c>
      <c r="E22" s="2">
        <v>0</v>
      </c>
      <c r="F22" s="30">
        <f t="shared" si="1"/>
        <v>0</v>
      </c>
      <c r="G22" s="2">
        <v>9</v>
      </c>
      <c r="H22" s="30">
        <f t="shared" si="2"/>
        <v>0.52941176470588236</v>
      </c>
      <c r="I22" s="2">
        <v>2</v>
      </c>
      <c r="J22" s="30">
        <f t="shared" si="3"/>
        <v>0.10526315789473684</v>
      </c>
      <c r="K22" s="2">
        <v>9</v>
      </c>
      <c r="L22" s="30">
        <f t="shared" si="4"/>
        <v>0.6</v>
      </c>
      <c r="M22" s="30">
        <f t="shared" si="5"/>
        <v>0.36693498452012385</v>
      </c>
    </row>
    <row r="23" spans="1:13" s="13" customFormat="1" ht="30" customHeight="1">
      <c r="A23" s="83">
        <v>18</v>
      </c>
      <c r="B23" s="1" t="s">
        <v>424</v>
      </c>
      <c r="C23" s="40">
        <v>9</v>
      </c>
      <c r="D23" s="30">
        <f t="shared" si="0"/>
        <v>0.6</v>
      </c>
      <c r="E23" s="2">
        <v>2</v>
      </c>
      <c r="F23" s="30">
        <f t="shared" si="1"/>
        <v>0.5</v>
      </c>
      <c r="G23" s="2">
        <v>10</v>
      </c>
      <c r="H23" s="30">
        <f t="shared" si="2"/>
        <v>0.58823529411764708</v>
      </c>
      <c r="I23" s="2">
        <v>10</v>
      </c>
      <c r="J23" s="30">
        <f t="shared" si="3"/>
        <v>0.52631578947368418</v>
      </c>
      <c r="K23" s="2">
        <v>9</v>
      </c>
      <c r="L23" s="30">
        <f t="shared" si="4"/>
        <v>0.6</v>
      </c>
      <c r="M23" s="30">
        <f t="shared" si="5"/>
        <v>0.56291021671826624</v>
      </c>
    </row>
    <row r="24" spans="1:13" s="13" customFormat="1" ht="30" customHeight="1">
      <c r="A24" s="83">
        <v>19</v>
      </c>
      <c r="B24" s="1" t="s">
        <v>425</v>
      </c>
      <c r="C24" s="40">
        <v>7</v>
      </c>
      <c r="D24" s="30">
        <f t="shared" si="0"/>
        <v>0.46666666666666667</v>
      </c>
      <c r="E24" s="2">
        <v>4</v>
      </c>
      <c r="F24" s="30">
        <f t="shared" si="1"/>
        <v>1</v>
      </c>
      <c r="G24" s="2">
        <v>8</v>
      </c>
      <c r="H24" s="30">
        <f t="shared" si="2"/>
        <v>0.47058823529411764</v>
      </c>
      <c r="I24" s="2">
        <v>7</v>
      </c>
      <c r="J24" s="30">
        <f t="shared" si="3"/>
        <v>0.36842105263157893</v>
      </c>
      <c r="K24" s="2">
        <v>11</v>
      </c>
      <c r="L24" s="30">
        <f t="shared" si="4"/>
        <v>0.73333333333333328</v>
      </c>
      <c r="M24" s="30">
        <f t="shared" si="5"/>
        <v>0.60780185758513938</v>
      </c>
    </row>
    <row r="25" spans="1:13" s="62" customFormat="1" ht="30" customHeight="1">
      <c r="A25" s="83">
        <v>20</v>
      </c>
      <c r="B25" s="1" t="s">
        <v>426</v>
      </c>
      <c r="C25" s="117">
        <v>6</v>
      </c>
      <c r="D25" s="30">
        <f t="shared" si="0"/>
        <v>0.4</v>
      </c>
      <c r="E25" s="61">
        <v>1</v>
      </c>
      <c r="F25" s="30">
        <f t="shared" si="1"/>
        <v>0.25</v>
      </c>
      <c r="G25" s="61">
        <v>7</v>
      </c>
      <c r="H25" s="30">
        <f t="shared" si="2"/>
        <v>0.41176470588235292</v>
      </c>
      <c r="I25" s="61">
        <v>0</v>
      </c>
      <c r="J25" s="30">
        <f t="shared" si="3"/>
        <v>0</v>
      </c>
      <c r="K25" s="61">
        <v>11</v>
      </c>
      <c r="L25" s="30">
        <f t="shared" si="4"/>
        <v>0.73333333333333328</v>
      </c>
      <c r="M25" s="30">
        <f t="shared" si="5"/>
        <v>0.35901960784313725</v>
      </c>
    </row>
    <row r="26" spans="1:13" s="62" customFormat="1" ht="30" customHeight="1">
      <c r="A26" s="83">
        <v>21</v>
      </c>
      <c r="B26" s="1" t="s">
        <v>427</v>
      </c>
      <c r="C26" s="117">
        <v>9</v>
      </c>
      <c r="D26" s="30">
        <f t="shared" si="0"/>
        <v>0.6</v>
      </c>
      <c r="E26" s="61">
        <v>4</v>
      </c>
      <c r="F26" s="30">
        <f t="shared" si="1"/>
        <v>1</v>
      </c>
      <c r="G26" s="61">
        <v>8</v>
      </c>
      <c r="H26" s="30">
        <f t="shared" si="2"/>
        <v>0.47058823529411764</v>
      </c>
      <c r="I26" s="61">
        <v>8</v>
      </c>
      <c r="J26" s="30">
        <f t="shared" si="3"/>
        <v>0.42105263157894735</v>
      </c>
      <c r="K26" s="61">
        <v>14</v>
      </c>
      <c r="L26" s="30">
        <f t="shared" si="4"/>
        <v>0.93333333333333335</v>
      </c>
      <c r="M26" s="30">
        <f t="shared" si="5"/>
        <v>0.68499484004127975</v>
      </c>
    </row>
    <row r="27" spans="1:13" s="13" customFormat="1" ht="30" customHeight="1">
      <c r="A27" s="83">
        <v>22</v>
      </c>
      <c r="B27" s="1" t="s">
        <v>428</v>
      </c>
      <c r="C27" s="40">
        <v>7</v>
      </c>
      <c r="D27" s="30">
        <f t="shared" si="0"/>
        <v>0.46666666666666667</v>
      </c>
      <c r="E27" s="2">
        <v>4</v>
      </c>
      <c r="F27" s="30">
        <f t="shared" si="1"/>
        <v>1</v>
      </c>
      <c r="G27" s="2">
        <v>9</v>
      </c>
      <c r="H27" s="30">
        <f t="shared" si="2"/>
        <v>0.52941176470588236</v>
      </c>
      <c r="I27" s="2">
        <v>5</v>
      </c>
      <c r="J27" s="30">
        <f t="shared" si="3"/>
        <v>0.26315789473684209</v>
      </c>
      <c r="K27" s="2">
        <v>12</v>
      </c>
      <c r="L27" s="30">
        <f t="shared" si="4"/>
        <v>0.8</v>
      </c>
      <c r="M27" s="30">
        <f t="shared" si="5"/>
        <v>0.61184726522187827</v>
      </c>
    </row>
    <row r="28" spans="1:13" s="13" customFormat="1" ht="30" customHeight="1">
      <c r="A28" s="83">
        <v>23</v>
      </c>
      <c r="B28" s="1" t="s">
        <v>429</v>
      </c>
      <c r="C28" s="40">
        <v>11</v>
      </c>
      <c r="D28" s="30">
        <f t="shared" si="0"/>
        <v>0.73333333333333328</v>
      </c>
      <c r="E28" s="2">
        <v>2</v>
      </c>
      <c r="F28" s="30">
        <f t="shared" si="1"/>
        <v>0.5</v>
      </c>
      <c r="G28" s="2">
        <v>8</v>
      </c>
      <c r="H28" s="30">
        <f t="shared" si="2"/>
        <v>0.47058823529411764</v>
      </c>
      <c r="I28" s="2">
        <v>7</v>
      </c>
      <c r="J28" s="30">
        <f t="shared" si="3"/>
        <v>0.36842105263157893</v>
      </c>
      <c r="K28" s="2">
        <v>13</v>
      </c>
      <c r="L28" s="30">
        <f t="shared" si="4"/>
        <v>0.8666666666666667</v>
      </c>
      <c r="M28" s="30">
        <f t="shared" si="5"/>
        <v>0.58780185758513936</v>
      </c>
    </row>
    <row r="29" spans="1:13" s="13" customFormat="1" ht="30" customHeight="1">
      <c r="A29" s="83">
        <v>24</v>
      </c>
      <c r="B29" s="1" t="s">
        <v>430</v>
      </c>
      <c r="C29" s="40">
        <v>8</v>
      </c>
      <c r="D29" s="30">
        <f t="shared" si="0"/>
        <v>0.53333333333333333</v>
      </c>
      <c r="E29" s="2">
        <v>3</v>
      </c>
      <c r="F29" s="30">
        <f t="shared" si="1"/>
        <v>0.75</v>
      </c>
      <c r="G29" s="2">
        <v>7</v>
      </c>
      <c r="H29" s="30">
        <f t="shared" si="2"/>
        <v>0.41176470588235292</v>
      </c>
      <c r="I29" s="2">
        <v>7</v>
      </c>
      <c r="J29" s="30">
        <f t="shared" si="3"/>
        <v>0.36842105263157893</v>
      </c>
      <c r="K29" s="2">
        <v>13</v>
      </c>
      <c r="L29" s="30">
        <f t="shared" si="4"/>
        <v>0.8666666666666667</v>
      </c>
      <c r="M29" s="30">
        <f t="shared" si="5"/>
        <v>0.58603715170278625</v>
      </c>
    </row>
    <row r="30" spans="1:13" s="13" customFormat="1" ht="30" customHeight="1">
      <c r="A30" s="83">
        <v>25</v>
      </c>
      <c r="B30" s="1" t="s">
        <v>431</v>
      </c>
      <c r="C30" s="40">
        <v>11</v>
      </c>
      <c r="D30" s="30">
        <f t="shared" si="0"/>
        <v>0.73333333333333328</v>
      </c>
      <c r="E30" s="2">
        <v>4</v>
      </c>
      <c r="F30" s="30">
        <f t="shared" si="1"/>
        <v>1</v>
      </c>
      <c r="G30" s="2">
        <v>12</v>
      </c>
      <c r="H30" s="30">
        <f t="shared" si="2"/>
        <v>0.70588235294117652</v>
      </c>
      <c r="I30" s="2">
        <v>10</v>
      </c>
      <c r="J30" s="30">
        <f t="shared" si="3"/>
        <v>0.52631578947368418</v>
      </c>
      <c r="K30" s="2">
        <v>13</v>
      </c>
      <c r="L30" s="30">
        <f t="shared" si="4"/>
        <v>0.8666666666666667</v>
      </c>
      <c r="M30" s="30">
        <f t="shared" si="5"/>
        <v>0.7664396284829722</v>
      </c>
    </row>
    <row r="31" spans="1:13" s="13" customFormat="1" ht="30" customHeight="1">
      <c r="A31" s="83">
        <v>26</v>
      </c>
      <c r="B31" s="1" t="s">
        <v>432</v>
      </c>
      <c r="C31" s="40">
        <v>5</v>
      </c>
      <c r="D31" s="30">
        <f t="shared" si="0"/>
        <v>0.33333333333333331</v>
      </c>
      <c r="E31" s="2">
        <v>2</v>
      </c>
      <c r="F31" s="30">
        <f t="shared" si="1"/>
        <v>0.5</v>
      </c>
      <c r="G31" s="2">
        <v>7</v>
      </c>
      <c r="H31" s="30">
        <f t="shared" si="2"/>
        <v>0.41176470588235292</v>
      </c>
      <c r="I31" s="2">
        <v>6</v>
      </c>
      <c r="J31" s="30">
        <f t="shared" si="3"/>
        <v>0.31578947368421051</v>
      </c>
      <c r="K31" s="2">
        <v>13</v>
      </c>
      <c r="L31" s="30">
        <f t="shared" si="4"/>
        <v>0.8666666666666667</v>
      </c>
      <c r="M31" s="30">
        <f t="shared" si="5"/>
        <v>0.48551083591331273</v>
      </c>
    </row>
    <row r="32" spans="1:13" s="13" customFormat="1" ht="30" customHeight="1">
      <c r="A32" s="83">
        <v>27</v>
      </c>
      <c r="B32" s="1" t="s">
        <v>433</v>
      </c>
      <c r="C32" s="40">
        <v>12</v>
      </c>
      <c r="D32" s="30">
        <f t="shared" si="0"/>
        <v>0.8</v>
      </c>
      <c r="E32" s="2">
        <v>4</v>
      </c>
      <c r="F32" s="30">
        <f t="shared" si="1"/>
        <v>1</v>
      </c>
      <c r="G32" s="2">
        <v>12</v>
      </c>
      <c r="H32" s="30">
        <f t="shared" si="2"/>
        <v>0.70588235294117652</v>
      </c>
      <c r="I32" s="2">
        <v>9</v>
      </c>
      <c r="J32" s="30">
        <f t="shared" si="3"/>
        <v>0.47368421052631576</v>
      </c>
      <c r="K32" s="2">
        <v>13</v>
      </c>
      <c r="L32" s="30">
        <f t="shared" si="4"/>
        <v>0.8666666666666667</v>
      </c>
      <c r="M32" s="30">
        <f t="shared" si="5"/>
        <v>0.76924664602683179</v>
      </c>
    </row>
    <row r="33" spans="1:13" s="13" customFormat="1" ht="30" customHeight="1">
      <c r="A33" s="83">
        <v>28</v>
      </c>
      <c r="B33" s="1" t="s">
        <v>434</v>
      </c>
      <c r="C33" s="40">
        <v>7</v>
      </c>
      <c r="D33" s="30">
        <f t="shared" si="0"/>
        <v>0.46666666666666667</v>
      </c>
      <c r="E33" s="2">
        <v>2</v>
      </c>
      <c r="F33" s="30">
        <f t="shared" si="1"/>
        <v>0.5</v>
      </c>
      <c r="G33" s="2">
        <v>8</v>
      </c>
      <c r="H33" s="30">
        <f t="shared" si="2"/>
        <v>0.47058823529411764</v>
      </c>
      <c r="I33" s="2">
        <v>7</v>
      </c>
      <c r="J33" s="30">
        <f t="shared" si="3"/>
        <v>0.36842105263157893</v>
      </c>
      <c r="K33" s="2">
        <v>13</v>
      </c>
      <c r="L33" s="30">
        <f t="shared" si="4"/>
        <v>0.8666666666666667</v>
      </c>
      <c r="M33" s="30">
        <f t="shared" si="5"/>
        <v>0.53446852425180602</v>
      </c>
    </row>
    <row r="34" spans="1:13" s="13" customFormat="1" ht="30" customHeight="1">
      <c r="A34" s="83">
        <v>29</v>
      </c>
      <c r="B34" s="1" t="s">
        <v>435</v>
      </c>
      <c r="C34" s="40">
        <v>10</v>
      </c>
      <c r="D34" s="30">
        <f t="shared" si="0"/>
        <v>0.66666666666666663</v>
      </c>
      <c r="E34" s="2">
        <v>2</v>
      </c>
      <c r="F34" s="30">
        <f t="shared" si="1"/>
        <v>0.5</v>
      </c>
      <c r="G34" s="2">
        <v>9</v>
      </c>
      <c r="H34" s="30">
        <f t="shared" si="2"/>
        <v>0.52941176470588236</v>
      </c>
      <c r="I34" s="2">
        <v>5</v>
      </c>
      <c r="J34" s="30">
        <f t="shared" si="3"/>
        <v>0.26315789473684209</v>
      </c>
      <c r="K34" s="2">
        <v>13</v>
      </c>
      <c r="L34" s="30">
        <f t="shared" si="4"/>
        <v>0.8666666666666667</v>
      </c>
      <c r="M34" s="30">
        <f t="shared" si="5"/>
        <v>0.56518059855521152</v>
      </c>
    </row>
    <row r="35" spans="1:13" s="13" customFormat="1" ht="30" customHeight="1">
      <c r="A35" s="83">
        <v>30</v>
      </c>
      <c r="B35" s="1" t="s">
        <v>436</v>
      </c>
      <c r="C35" s="40">
        <v>9</v>
      </c>
      <c r="D35" s="30">
        <f t="shared" si="0"/>
        <v>0.6</v>
      </c>
      <c r="E35" s="2">
        <v>2</v>
      </c>
      <c r="F35" s="30">
        <f t="shared" si="1"/>
        <v>0.5</v>
      </c>
      <c r="G35" s="2">
        <v>8</v>
      </c>
      <c r="H35" s="30">
        <f t="shared" si="2"/>
        <v>0.47058823529411764</v>
      </c>
      <c r="I35" s="2">
        <v>6</v>
      </c>
      <c r="J35" s="30">
        <f t="shared" si="3"/>
        <v>0.31578947368421051</v>
      </c>
      <c r="K35" s="2">
        <v>11</v>
      </c>
      <c r="L35" s="30">
        <f t="shared" si="4"/>
        <v>0.73333333333333328</v>
      </c>
      <c r="M35" s="30">
        <f t="shared" si="5"/>
        <v>0.52394220846233241</v>
      </c>
    </row>
    <row r="36" spans="1:13" s="13" customFormat="1" ht="30" customHeight="1">
      <c r="A36" s="97">
        <v>31</v>
      </c>
      <c r="B36" s="64" t="s">
        <v>437</v>
      </c>
      <c r="C36" s="40">
        <v>10</v>
      </c>
      <c r="D36" s="30">
        <f t="shared" si="0"/>
        <v>0.66666666666666663</v>
      </c>
      <c r="E36" s="2">
        <v>2</v>
      </c>
      <c r="F36" s="30">
        <f t="shared" si="1"/>
        <v>0.5</v>
      </c>
      <c r="G36" s="2">
        <v>9</v>
      </c>
      <c r="H36" s="30">
        <f t="shared" si="2"/>
        <v>0.52941176470588236</v>
      </c>
      <c r="I36" s="2">
        <v>4</v>
      </c>
      <c r="J36" s="30">
        <f t="shared" si="3"/>
        <v>0.21052631578947367</v>
      </c>
      <c r="K36" s="2">
        <v>12</v>
      </c>
      <c r="L36" s="30">
        <f t="shared" si="4"/>
        <v>0.8</v>
      </c>
      <c r="M36" s="30">
        <f t="shared" si="5"/>
        <v>0.5413209494324045</v>
      </c>
    </row>
    <row r="37" spans="1:13" s="13" customFormat="1" ht="30" customHeight="1">
      <c r="A37" s="97">
        <v>32</v>
      </c>
      <c r="B37" s="64" t="s">
        <v>438</v>
      </c>
      <c r="C37" s="40">
        <v>8</v>
      </c>
      <c r="D37" s="30">
        <f t="shared" si="0"/>
        <v>0.53333333333333333</v>
      </c>
      <c r="E37" s="2">
        <v>1</v>
      </c>
      <c r="F37" s="30">
        <f t="shared" si="1"/>
        <v>0.25</v>
      </c>
      <c r="G37" s="2">
        <v>9</v>
      </c>
      <c r="H37" s="30">
        <f t="shared" si="2"/>
        <v>0.52941176470588236</v>
      </c>
      <c r="I37" s="2">
        <v>6</v>
      </c>
      <c r="J37" s="30">
        <f t="shared" si="3"/>
        <v>0.31578947368421051</v>
      </c>
      <c r="K37" s="2">
        <v>11</v>
      </c>
      <c r="L37" s="30">
        <f t="shared" si="4"/>
        <v>0.73333333333333328</v>
      </c>
      <c r="M37" s="30">
        <f t="shared" si="5"/>
        <v>0.47237358101135191</v>
      </c>
    </row>
  </sheetData>
  <mergeCells count="6">
    <mergeCell ref="A1:L1"/>
    <mergeCell ref="C2:D2"/>
    <mergeCell ref="E2:F2"/>
    <mergeCell ref="G2:H2"/>
    <mergeCell ref="I2:J2"/>
    <mergeCell ref="K2:L2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BBA - I</vt:lpstr>
      <vt:lpstr>BCOM - I</vt:lpstr>
      <vt:lpstr>BA - I-A</vt:lpstr>
      <vt:lpstr>BA - I-B</vt:lpstr>
      <vt:lpstr>BBA-III</vt:lpstr>
      <vt:lpstr>BCOM-III</vt:lpstr>
      <vt:lpstr>BA-III</vt:lpstr>
      <vt:lpstr>BBA-V</vt:lpstr>
      <vt:lpstr>BCOM-V</vt:lpstr>
      <vt:lpstr>BA-V-A</vt:lpstr>
      <vt:lpstr>BA-V-B</vt:lpstr>
      <vt:lpstr>BBA-VII</vt:lpstr>
      <vt:lpstr>BCOM-VII</vt:lpstr>
      <vt:lpstr>BA-VII</vt:lpstr>
      <vt:lpstr>BBA-IX</vt:lpstr>
      <vt:lpstr>BCOM-IX</vt:lpstr>
      <vt:lpstr>BA-IX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2019-09-04T05:48:42Z</dcterms:modified>
</cp:coreProperties>
</file>